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cuments\Blog\"/>
    </mc:Choice>
  </mc:AlternateContent>
  <bookViews>
    <workbookView xWindow="0" yWindow="0" windowWidth="19200" windowHeight="6924"/>
  </bookViews>
  <sheets>
    <sheet name="Bracket" sheetId="2" r:id="rId1"/>
    <sheet name="Game Data" sheetId="1" r:id="rId2"/>
  </sheets>
  <externalReferences>
    <externalReference r:id="rId3"/>
    <externalReference r:id="rId4"/>
  </externalReferences>
  <definedNames>
    <definedName name="All_Teams">OFFSET([1]Pool!$AB$3,0,0,COUNTA([1]Pool!$AB:$AB)-1,1)</definedName>
    <definedName name="Method">[1]Pool!$AA$3</definedName>
    <definedName name="_xlnm.Print_Area" localSheetId="0">Bracket!$B$1:$AC$68</definedName>
    <definedName name="SeedInfo">[1]Pool!$AB$2:$AC$67</definedName>
    <definedName name="SeedType">[1]Pool!$AA$4</definedName>
    <definedName name="snowball">[2]Calculator!$F$21</definedName>
    <definedName name="strategy">[2]Calculator!$F$20</definedName>
    <definedName name="valuevx">42.314159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6" i="2" l="1"/>
  <c r="E66" i="2"/>
  <c r="X64" i="2"/>
  <c r="G64" i="2"/>
  <c r="E64" i="2"/>
  <c r="Z62" i="2"/>
  <c r="E62" i="2"/>
  <c r="V60" i="2"/>
  <c r="I60" i="2"/>
  <c r="G60" i="2"/>
  <c r="Z58" i="2"/>
  <c r="E58" i="2"/>
  <c r="X56" i="2"/>
  <c r="G56" i="2"/>
  <c r="E56" i="2"/>
  <c r="Z54" i="2"/>
  <c r="V54" i="2"/>
  <c r="E54" i="2"/>
  <c r="T52" i="2"/>
  <c r="K52" i="2"/>
  <c r="Z50" i="2"/>
  <c r="E50" i="2"/>
  <c r="X48" i="2"/>
  <c r="G48" i="2"/>
  <c r="E48" i="2"/>
  <c r="Z46" i="2"/>
  <c r="E46" i="2"/>
  <c r="V44" i="2"/>
  <c r="I44" i="2"/>
  <c r="G44" i="2"/>
  <c r="Z42" i="2"/>
  <c r="E42" i="2"/>
  <c r="X40" i="2"/>
  <c r="P40" i="2"/>
  <c r="G40" i="2"/>
  <c r="A39" i="2"/>
  <c r="Z38" i="2"/>
  <c r="E38" i="2"/>
  <c r="O36" i="2"/>
  <c r="K36" i="2"/>
  <c r="Z34" i="2"/>
  <c r="E34" i="2"/>
  <c r="N33" i="2"/>
  <c r="X32" i="2"/>
  <c r="G32" i="2"/>
  <c r="A31" i="2"/>
  <c r="Z30" i="2"/>
  <c r="E30" i="2"/>
  <c r="V28" i="2"/>
  <c r="M28" i="2"/>
  <c r="I28" i="2"/>
  <c r="AD27" i="2"/>
  <c r="A27" i="2"/>
  <c r="Z26" i="2"/>
  <c r="E26" i="2"/>
  <c r="Z24" i="2"/>
  <c r="X24" i="2"/>
  <c r="G24" i="2"/>
  <c r="AD23" i="2"/>
  <c r="A23" i="2"/>
  <c r="Z22" i="2"/>
  <c r="I22" i="2"/>
  <c r="E22" i="2"/>
  <c r="T20" i="2"/>
  <c r="K20" i="2"/>
  <c r="AD19" i="2"/>
  <c r="A19" i="2"/>
  <c r="Z18" i="2"/>
  <c r="E18" i="2"/>
  <c r="Z16" i="2"/>
  <c r="X16" i="2"/>
  <c r="G16" i="2"/>
  <c r="AD15" i="2"/>
  <c r="A15" i="2"/>
  <c r="Z14" i="2"/>
  <c r="E14" i="2"/>
  <c r="X12" i="2"/>
  <c r="V12" i="2"/>
  <c r="I12" i="2"/>
  <c r="AD11" i="2"/>
  <c r="A11" i="2"/>
  <c r="Z10" i="2"/>
  <c r="E10" i="2"/>
  <c r="Z8" i="2"/>
  <c r="X8" i="2"/>
  <c r="G8" i="2"/>
  <c r="AD7" i="2"/>
  <c r="A7" i="2"/>
  <c r="AJ6" i="2"/>
  <c r="AD67" i="2" s="1"/>
  <c r="Z6" i="2"/>
  <c r="E6" i="2"/>
  <c r="T65" i="1"/>
  <c r="S65" i="1"/>
  <c r="R65" i="1"/>
  <c r="Q65" i="1"/>
  <c r="T64" i="1"/>
  <c r="S64" i="1"/>
  <c r="R64" i="1"/>
  <c r="Q64" i="1"/>
  <c r="T63" i="1"/>
  <c r="S63" i="1"/>
  <c r="R63" i="1"/>
  <c r="Q63" i="1"/>
  <c r="T62" i="1"/>
  <c r="S62" i="1"/>
  <c r="R62" i="1"/>
  <c r="Q62" i="1"/>
  <c r="T61" i="1"/>
  <c r="S61" i="1"/>
  <c r="R61" i="1"/>
  <c r="Q61" i="1"/>
  <c r="T60" i="1"/>
  <c r="S60" i="1"/>
  <c r="R60" i="1"/>
  <c r="Q60" i="1"/>
  <c r="T59" i="1"/>
  <c r="S59" i="1"/>
  <c r="R59" i="1"/>
  <c r="Q59" i="1"/>
  <c r="T58" i="1"/>
  <c r="S58" i="1"/>
  <c r="R58" i="1"/>
  <c r="Q58" i="1"/>
  <c r="T57" i="1"/>
  <c r="S57" i="1"/>
  <c r="R57" i="1"/>
  <c r="Q57" i="1"/>
  <c r="T56" i="1"/>
  <c r="S56" i="1"/>
  <c r="R56" i="1"/>
  <c r="Q56" i="1"/>
  <c r="T55" i="1"/>
  <c r="S55" i="1"/>
  <c r="R55" i="1"/>
  <c r="Q55" i="1"/>
  <c r="T54" i="1"/>
  <c r="S54" i="1"/>
  <c r="R54" i="1"/>
  <c r="Q54" i="1"/>
  <c r="T53" i="1"/>
  <c r="S53" i="1"/>
  <c r="R53" i="1"/>
  <c r="Q53" i="1"/>
  <c r="T52" i="1"/>
  <c r="S52" i="1"/>
  <c r="R52" i="1"/>
  <c r="Q52" i="1"/>
  <c r="T51" i="1"/>
  <c r="S51" i="1"/>
  <c r="R51" i="1"/>
  <c r="Q51" i="1"/>
  <c r="T50" i="1"/>
  <c r="S50" i="1"/>
  <c r="R50" i="1"/>
  <c r="Q50" i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T12" i="1"/>
  <c r="S12" i="1"/>
  <c r="R12" i="1"/>
  <c r="Q12" i="1"/>
  <c r="T11" i="1"/>
  <c r="S11" i="1"/>
  <c r="R11" i="1"/>
  <c r="Q11" i="1"/>
  <c r="T10" i="1"/>
  <c r="S10" i="1"/>
  <c r="R10" i="1"/>
  <c r="Q10" i="1"/>
  <c r="E8" i="2" l="1"/>
  <c r="G12" i="2"/>
  <c r="E16" i="2"/>
  <c r="V22" i="2"/>
  <c r="E24" i="2"/>
  <c r="G28" i="2"/>
  <c r="X28" i="2"/>
  <c r="AD31" i="2"/>
  <c r="Z32" i="2"/>
  <c r="A35" i="2"/>
  <c r="T36" i="2"/>
  <c r="AD39" i="2"/>
  <c r="A43" i="2"/>
  <c r="A47" i="2"/>
  <c r="A51" i="2"/>
  <c r="A55" i="2"/>
  <c r="A59" i="2"/>
  <c r="A63" i="2"/>
  <c r="A67" i="2"/>
  <c r="E32" i="2"/>
  <c r="AD35" i="2"/>
  <c r="E40" i="2"/>
  <c r="Z40" i="2"/>
  <c r="AD43" i="2"/>
  <c r="X44" i="2"/>
  <c r="AD47" i="2"/>
  <c r="Z48" i="2"/>
  <c r="AD51" i="2"/>
  <c r="I54" i="2"/>
  <c r="AD55" i="2"/>
  <c r="Z56" i="2"/>
  <c r="AD59" i="2"/>
  <c r="X60" i="2"/>
  <c r="AD63" i="2"/>
  <c r="Z64" i="2"/>
</calcChain>
</file>

<file path=xl/sharedStrings.xml><?xml version="1.0" encoding="utf-8"?>
<sst xmlns="http://schemas.openxmlformats.org/spreadsheetml/2006/main" count="554" uniqueCount="182">
  <si>
    <t>Year</t>
  </si>
  <si>
    <t>Date</t>
  </si>
  <si>
    <t>Time</t>
  </si>
  <si>
    <t>location</t>
  </si>
  <si>
    <t>Opp</t>
  </si>
  <si>
    <t>Day</t>
  </si>
  <si>
    <t>Result</t>
  </si>
  <si>
    <t>OT?</t>
  </si>
  <si>
    <t>Spread (Positive means Broncos Underdogs)</t>
  </si>
  <si>
    <t>Margin after Q1 (minus means Broncos trailed)</t>
  </si>
  <si>
    <t>Margin after Q2</t>
  </si>
  <si>
    <t>Margin after Q3</t>
  </si>
  <si>
    <t>Against Playoff team?</t>
  </si>
  <si>
    <t>Oponent winning season?</t>
  </si>
  <si>
    <t>Margin of comeback</t>
  </si>
  <si>
    <t>Seed</t>
  </si>
  <si>
    <t>month</t>
  </si>
  <si>
    <t>Home</t>
  </si>
  <si>
    <t>NWE</t>
  </si>
  <si>
    <t>Sun</t>
  </si>
  <si>
    <t>W 30-24</t>
  </si>
  <si>
    <t>OT</t>
  </si>
  <si>
    <t>YES</t>
  </si>
  <si>
    <t>CIN</t>
  </si>
  <si>
    <t>Mon</t>
  </si>
  <si>
    <t>W 20-17</t>
  </si>
  <si>
    <t>Away</t>
  </si>
  <si>
    <t>KAN</t>
  </si>
  <si>
    <t>Thu</t>
  </si>
  <si>
    <t>W 31-24</t>
  </si>
  <si>
    <t>NO</t>
  </si>
  <si>
    <t>RAI</t>
  </si>
  <si>
    <t>W 22-19</t>
  </si>
  <si>
    <t>BUF</t>
  </si>
  <si>
    <t>W 28-14</t>
  </si>
  <si>
    <t>IND</t>
  </si>
  <si>
    <t>W 31-17</t>
  </si>
  <si>
    <t>CHI</t>
  </si>
  <si>
    <t>W 31-29</t>
  </si>
  <si>
    <t>PIT</t>
  </si>
  <si>
    <t>W 14-10</t>
  </si>
  <si>
    <t>W 24-20</t>
  </si>
  <si>
    <t>SEA</t>
  </si>
  <si>
    <t>Sat</t>
  </si>
  <si>
    <t>W 31-14</t>
  </si>
  <si>
    <t>WAS</t>
  </si>
  <si>
    <t>W 31-30</t>
  </si>
  <si>
    <t>GNB</t>
  </si>
  <si>
    <t>W 29-10</t>
  </si>
  <si>
    <t>SDG</t>
  </si>
  <si>
    <t>W 20-15</t>
  </si>
  <si>
    <t>W 35-24</t>
  </si>
  <si>
    <t>W 17-7</t>
  </si>
  <si>
    <t>W 35-28</t>
  </si>
  <si>
    <t>W 20-13</t>
  </si>
  <si>
    <t>W 27-21</t>
  </si>
  <si>
    <t>W 37-34</t>
  </si>
  <si>
    <t>SFO</t>
  </si>
  <si>
    <t>W 16-13</t>
  </si>
  <si>
    <t>W 34-13</t>
  </si>
  <si>
    <t>ATL</t>
  </si>
  <si>
    <t>W 34-23</t>
  </si>
  <si>
    <t>OAK</t>
  </si>
  <si>
    <t>W 27-24</t>
  </si>
  <si>
    <t>W 23-7</t>
  </si>
  <si>
    <t>W 20-19</t>
  </si>
  <si>
    <t>W 31-28</t>
  </si>
  <si>
    <t>W 30-7</t>
  </si>
  <si>
    <t>W 40-17</t>
  </si>
  <si>
    <t>BOS</t>
  </si>
  <si>
    <t>W 23-20</t>
  </si>
  <si>
    <t>W 27-20</t>
  </si>
  <si>
    <t>DAL</t>
  </si>
  <si>
    <t>W 17-10</t>
  </si>
  <si>
    <t>W 19-16</t>
  </si>
  <si>
    <t>W 27-17</t>
  </si>
  <si>
    <t>W 7-0</t>
  </si>
  <si>
    <t>NYJ</t>
  </si>
  <si>
    <t>W 21-19</t>
  </si>
  <si>
    <t>BAL</t>
  </si>
  <si>
    <t>W 27-13</t>
  </si>
  <si>
    <t>W 19-3</t>
  </si>
  <si>
    <t>W 50-34</t>
  </si>
  <si>
    <t>W 17-16</t>
  </si>
  <si>
    <t>W 21-7</t>
  </si>
  <si>
    <t>JAX</t>
  </si>
  <si>
    <t>W 20-7</t>
  </si>
  <si>
    <t>W 34-8</t>
  </si>
  <si>
    <t>TEN</t>
  </si>
  <si>
    <t>W 34-20</t>
  </si>
  <si>
    <t>MIN</t>
  </si>
  <si>
    <t>W 24-21</t>
  </si>
  <si>
    <t>W 9-6</t>
  </si>
  <si>
    <t>W 33-24</t>
  </si>
  <si>
    <t>NOR</t>
  </si>
  <si>
    <t>W 38-23</t>
  </si>
  <si>
    <t>Fri</t>
  </si>
  <si>
    <t>W 42-23</t>
  </si>
  <si>
    <t>RAM</t>
  </si>
  <si>
    <t>W 21-17</t>
  </si>
  <si>
    <t>W 12-7</t>
  </si>
  <si>
    <t>CLE</t>
  </si>
  <si>
    <t>W 45-27</t>
  </si>
  <si>
    <t>First Round</t>
  </si>
  <si>
    <t>Second Round</t>
  </si>
  <si>
    <t>Sweet 16</t>
  </si>
  <si>
    <t>Elite 8</t>
  </si>
  <si>
    <t>Final Four</t>
  </si>
  <si>
    <t>Championship</t>
  </si>
  <si>
    <t>checkbox</t>
  </si>
  <si>
    <t>July 5</t>
  </si>
  <si>
    <t>July 7</t>
  </si>
  <si>
    <t>July 8</t>
  </si>
  <si>
    <t>July 9</t>
  </si>
  <si>
    <t>July 6</t>
  </si>
  <si>
    <t>x</t>
  </si>
  <si>
    <t>NWE 30-24   11/29/2015</t>
  </si>
  <si>
    <t>KAN 31-24   9/17/2015</t>
  </si>
  <si>
    <t>MIN 21-17   11/24/1996</t>
  </si>
  <si>
    <t>CLE 19-16   10/5/1980</t>
  </si>
  <si>
    <t>KAN 20-17   12/4/1994</t>
  </si>
  <si>
    <t>OAK 30-7   10/16/1977</t>
  </si>
  <si>
    <t>BOS 14-10   9/29/1963</t>
  </si>
  <si>
    <t>BUF 23-20   9/15/1962</t>
  </si>
  <si>
    <t>SDG 20-13   11/9/1980</t>
  </si>
  <si>
    <t>SEA 37-34   9/23/1979</t>
  </si>
  <si>
    <t>SDG 50-34   10/6/1963</t>
  </si>
  <si>
    <t>PIT 21-7   11/6/1977</t>
  </si>
  <si>
    <t>SDG 20-15   10/23/1994</t>
  </si>
  <si>
    <t>NWE 17-7   9/24/2006</t>
  </si>
  <si>
    <t>NWE 34-8   11/17/1996</t>
  </si>
  <si>
    <t>MIN 23-20   10/4/2015</t>
  </si>
  <si>
    <t>KAN 27-21   12/12/1993</t>
  </si>
  <si>
    <t>NWE 34-13   10/6/1997</t>
  </si>
  <si>
    <t>NYJ 21-19   9/21/1969</t>
  </si>
  <si>
    <t>BAL 27-13   11/27/1977</t>
  </si>
  <si>
    <t>KAN 24-20   11/17/1991</t>
  </si>
  <si>
    <t>WAS 31-30   12/13/1986</t>
  </si>
  <si>
    <t>KAN 9-6   9/17/2006</t>
  </si>
  <si>
    <t>NOR 38-23   12/3/2000</t>
  </si>
  <si>
    <t>SDG 34-23   10/19/2009</t>
  </si>
  <si>
    <t>SDG 23-7   12/31/2005</t>
  </si>
  <si>
    <t>DAL 17-10   10/4/2009</t>
  </si>
  <si>
    <t>Champion</t>
  </si>
  <si>
    <t>KAN 27-17   11/17/2013</t>
  </si>
  <si>
    <t>BUF 28-14   9/18/1989</t>
  </si>
  <si>
    <t>CHI 31-29   11/16/1987</t>
  </si>
  <si>
    <t>DAL 42-23   9/13/1998</t>
  </si>
  <si>
    <t>BOS 31-24   10/23/1960</t>
  </si>
  <si>
    <t>CIN 20-17   12/28/2015</t>
  </si>
  <si>
    <t>RAI 22-19   10/28/1984</t>
  </si>
  <si>
    <t>CIN 12-7   9/13/2009</t>
  </si>
  <si>
    <t>KAN 45-27   12/7/2003</t>
  </si>
  <si>
    <t>PIT 31-28   10/21/2007</t>
  </si>
  <si>
    <t>SEA 40-17   9/13/1987</t>
  </si>
  <si>
    <t>RAI 16-13   9/30/1984</t>
  </si>
  <si>
    <t>NWE 27-20   9/28/1986</t>
  </si>
  <si>
    <t>NWE 27-21   9/7/1998</t>
  </si>
  <si>
    <t>NWE 20-17   10/11/2009</t>
  </si>
  <si>
    <t>SFO 17-16   11/11/1985</t>
  </si>
  <si>
    <t>JAX 20-7   10/2/2005</t>
  </si>
  <si>
    <t>SDG 35-24   10/15/2012</t>
  </si>
  <si>
    <t>KAN 35-28   12/1/2013</t>
  </si>
  <si>
    <t>TEN 34-20   11/19/2007</t>
  </si>
  <si>
    <t>SEA 24-21   10/22/1989</t>
  </si>
  <si>
    <t>SFO 16-13   10/9/1988</t>
  </si>
  <si>
    <t>ATL 24-20   11/16/2008</t>
  </si>
  <si>
    <t>IND 31-24   9/7/2014</t>
  </si>
  <si>
    <t>KAN 19-3   8/31/1997</t>
  </si>
  <si>
    <t>SEA 31-14   12/15/1984</t>
  </si>
  <si>
    <t>GNB 29-10   11/1/2015</t>
  </si>
  <si>
    <t>OAK 33-24   9/17/2000</t>
  </si>
  <si>
    <t>SEA 27-24   12/20/1985</t>
  </si>
  <si>
    <t>OAK 27-24   11/13/2000</t>
  </si>
  <si>
    <t>KAN 20-19   10/4/1992</t>
  </si>
  <si>
    <t>KAN 19-16   10/20/1991</t>
  </si>
  <si>
    <t>SDG 7-0   10/7/1979</t>
  </si>
  <si>
    <t>IND 31-17   12/21/2003</t>
  </si>
  <si>
    <t>PIT 14-10   9/4/1983</t>
  </si>
  <si>
    <t>BAL 21-19   12/11/1983</t>
  </si>
  <si>
    <t>RAM 27-24   12/12/1982</t>
  </si>
  <si>
    <t>Denver Broncos Greatest Games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</si>
</sst>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indexed="8"/>
      <name val="Arial"/>
      <family val="2"/>
    </font>
    <font>
      <sz val="24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theme="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3"/>
      <name val="Arial"/>
      <family val="2"/>
    </font>
    <font>
      <sz val="6"/>
      <color indexed="23"/>
      <name val="Arial"/>
      <family val="2"/>
    </font>
    <font>
      <sz val="6"/>
      <color indexed="8"/>
      <name val="Arial"/>
      <family val="2"/>
    </font>
    <font>
      <i/>
      <sz val="8"/>
      <color indexed="55"/>
      <name val="Arial"/>
      <family val="2"/>
    </font>
    <font>
      <b/>
      <sz val="18"/>
      <color indexed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55"/>
      </left>
      <right style="medium">
        <color indexed="64"/>
      </right>
      <top style="dotted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55"/>
      </right>
      <top style="dotted">
        <color indexed="55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0" borderId="0" xfId="1" applyFont="1"/>
    <xf numFmtId="0" fontId="6" fillId="0" borderId="0" xfId="1" applyFont="1" applyAlignment="1">
      <alignment vertical="center"/>
    </xf>
    <xf numFmtId="0" fontId="7" fillId="3" borderId="0" xfId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center"/>
    </xf>
    <xf numFmtId="49" fontId="1" fillId="0" borderId="0" xfId="1" applyNumberForma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49" fontId="1" fillId="0" borderId="0" xfId="1" applyNumberForma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0" fontId="10" fillId="0" borderId="0" xfId="1" applyFont="1" applyAlignment="1">
      <alignment vertical="center"/>
    </xf>
    <xf numFmtId="0" fontId="1" fillId="4" borderId="0" xfId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left" vertical="top" wrapText="1"/>
    </xf>
    <xf numFmtId="0" fontId="7" fillId="4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5" fillId="0" borderId="0" xfId="1" applyFont="1" applyFill="1" applyBorder="1" applyAlignme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5" fillId="0" borderId="0" xfId="1" applyFont="1" applyFill="1" applyAlignment="1">
      <alignment horizontal="right"/>
    </xf>
    <xf numFmtId="0" fontId="11" fillId="5" borderId="1" xfId="1" applyFont="1" applyFill="1" applyBorder="1" applyAlignment="1">
      <alignment horizontal="center"/>
    </xf>
    <xf numFmtId="0" fontId="1" fillId="0" borderId="1" xfId="1" applyFill="1" applyBorder="1" applyAlignment="1"/>
    <xf numFmtId="0" fontId="1" fillId="0" borderId="1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/>
    </xf>
    <xf numFmtId="0" fontId="1" fillId="0" borderId="2" xfId="1" applyFill="1" applyBorder="1" applyAlignment="1">
      <alignment horizontal="center" shrinkToFit="1"/>
    </xf>
    <xf numFmtId="0" fontId="1" fillId="0" borderId="2" xfId="1" applyFont="1" applyFill="1" applyBorder="1" applyAlignment="1">
      <alignment horizontal="center" shrinkToFit="1"/>
    </xf>
    <xf numFmtId="0" fontId="1" fillId="0" borderId="1" xfId="1" applyFont="1" applyFill="1" applyBorder="1" applyAlignment="1">
      <alignment horizontal="center" shrinkToFit="1"/>
    </xf>
    <xf numFmtId="0" fontId="1" fillId="0" borderId="1" xfId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6" fillId="0" borderId="3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shrinkToFit="1"/>
    </xf>
    <xf numFmtId="0" fontId="1" fillId="0" borderId="6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shrinkToFit="1"/>
    </xf>
    <xf numFmtId="0" fontId="1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 shrinkToFit="1"/>
    </xf>
    <xf numFmtId="0" fontId="1" fillId="0" borderId="14" xfId="1" applyFont="1" applyFill="1" applyBorder="1" applyAlignment="1">
      <alignment horizontal="center" shrinkToFit="1"/>
    </xf>
    <xf numFmtId="0" fontId="1" fillId="0" borderId="15" xfId="1" applyFont="1" applyFill="1" applyBorder="1" applyAlignment="1">
      <alignment horizontal="center" shrinkToFit="1"/>
    </xf>
    <xf numFmtId="0" fontId="1" fillId="0" borderId="16" xfId="1" applyFont="1" applyFill="1" applyBorder="1" applyAlignment="1">
      <alignment horizontal="center" shrinkToFit="1"/>
    </xf>
    <xf numFmtId="0" fontId="1" fillId="0" borderId="0" xfId="1" applyFont="1" applyAlignment="1">
      <alignment horizontal="center"/>
    </xf>
    <xf numFmtId="0" fontId="17" fillId="0" borderId="0" xfId="1" applyFont="1" applyFill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Fill="1" applyAlignment="1">
      <alignment horizontal="centerContinuous"/>
    </xf>
    <xf numFmtId="0" fontId="18" fillId="0" borderId="0" xfId="1" applyFont="1" applyFill="1" applyAlignment="1">
      <alignment horizontal="center"/>
    </xf>
    <xf numFmtId="0" fontId="14" fillId="0" borderId="0" xfId="1" applyFont="1" applyAlignment="1">
      <alignment vertical="top" wrapText="1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19" fillId="0" borderId="17" xfId="1" applyFont="1" applyBorder="1" applyAlignment="1">
      <alignment horizontal="center" vertical="center"/>
    </xf>
    <xf numFmtId="0" fontId="19" fillId="0" borderId="0" xfId="1" applyFont="1"/>
    <xf numFmtId="0" fontId="20" fillId="0" borderId="9" xfId="1" applyFont="1" applyFill="1" applyBorder="1" applyAlignment="1"/>
    <xf numFmtId="0" fontId="20" fillId="0" borderId="11" xfId="1" applyFont="1" applyFill="1" applyBorder="1" applyAlignment="1"/>
    <xf numFmtId="0" fontId="1" fillId="0" borderId="9" xfId="1" applyFont="1" applyFill="1" applyBorder="1" applyAlignment="1"/>
    <xf numFmtId="0" fontId="21" fillId="0" borderId="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1" fillId="0" borderId="11" xfId="1" applyFont="1" applyFill="1" applyBorder="1" applyAlignment="1"/>
    <xf numFmtId="0" fontId="21" fillId="0" borderId="12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18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0" borderId="0" xfId="1" applyFont="1" applyFill="1" applyBorder="1"/>
    <xf numFmtId="0" fontId="1" fillId="0" borderId="11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7" fillId="0" borderId="1" xfId="1" applyFont="1" applyFill="1" applyBorder="1" applyAlignment="1"/>
    <xf numFmtId="0" fontId="1" fillId="0" borderId="8" xfId="1" applyFont="1" applyFill="1" applyBorder="1" applyAlignment="1">
      <alignment horizontal="center"/>
    </xf>
    <xf numFmtId="0" fontId="11" fillId="5" borderId="19" xfId="1" applyFont="1" applyFill="1" applyBorder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2" applyFont="1" applyFill="1" applyAlignment="1" applyProtection="1">
      <alignment horizontal="center"/>
    </xf>
    <xf numFmtId="0" fontId="23" fillId="0" borderId="0" xfId="2" applyFill="1" applyAlignment="1" applyProtection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</cellXfs>
  <cellStyles count="3">
    <cellStyle name="Hyperlink 2" xfId="2"/>
    <cellStyle name="Normal" xfId="0" builtinId="0"/>
    <cellStyle name="Normal 2" xfId="1"/>
  </cellStyles>
  <dxfs count="2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numFmt numFmtId="164" formatCode="h:mm;@"/>
    </dxf>
    <dxf>
      <numFmt numFmtId="19" formatCode="m/d/yyyy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thinair\march-madness-brack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n%20Wittwer\My%20Documents\VERTEX42\TEMPLATES\TEMPLATE%20-%20Debt%20Reduction\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cket"/>
      <sheetName val="Pool"/>
      <sheetName val="2015"/>
      <sheetName val="2014"/>
      <sheetName val="2013"/>
      <sheetName val="©"/>
    </sheetNames>
    <sheetDataSet>
      <sheetData sheetId="0"/>
      <sheetData sheetId="1">
        <row r="2">
          <cell r="AB2" t="str">
            <v>All_Teams</v>
          </cell>
          <cell r="AC2" t="str">
            <v>Seed</v>
          </cell>
        </row>
        <row r="3">
          <cell r="AA3" t="b">
            <v>1</v>
          </cell>
          <cell r="AB3" t="str">
            <v>Kansas</v>
          </cell>
          <cell r="AC3">
            <v>1</v>
          </cell>
        </row>
        <row r="4">
          <cell r="AA4">
            <v>1</v>
          </cell>
          <cell r="AB4" t="str">
            <v>Austin Peay</v>
          </cell>
          <cell r="AC4">
            <v>16</v>
          </cell>
        </row>
        <row r="5">
          <cell r="AB5" t="str">
            <v>Colorado</v>
          </cell>
          <cell r="AC5">
            <v>8</v>
          </cell>
        </row>
        <row r="6">
          <cell r="AB6" t="str">
            <v>Connecticut</v>
          </cell>
          <cell r="AC6">
            <v>9</v>
          </cell>
        </row>
        <row r="8">
          <cell r="AB8" t="str">
            <v>Maryland</v>
          </cell>
          <cell r="AC8">
            <v>5</v>
          </cell>
        </row>
        <row r="9">
          <cell r="AB9" t="str">
            <v>South Dakota St.</v>
          </cell>
          <cell r="AC9">
            <v>12</v>
          </cell>
        </row>
        <row r="10">
          <cell r="AB10" t="str">
            <v>California</v>
          </cell>
          <cell r="AC10">
            <v>4</v>
          </cell>
        </row>
        <row r="11">
          <cell r="AB11" t="str">
            <v>Hawaii</v>
          </cell>
          <cell r="AC11">
            <v>13</v>
          </cell>
        </row>
        <row r="12">
          <cell r="AB12" t="str">
            <v>Arizona</v>
          </cell>
          <cell r="AC12">
            <v>6</v>
          </cell>
        </row>
        <row r="13">
          <cell r="AB13" t="str">
            <v>VAN/WICH</v>
          </cell>
          <cell r="AC13">
            <v>0</v>
          </cell>
        </row>
        <row r="14">
          <cell r="AB14" t="str">
            <v>Miami (Fla.)</v>
          </cell>
          <cell r="AC14">
            <v>3</v>
          </cell>
        </row>
        <row r="15">
          <cell r="AB15" t="str">
            <v>Buffalo</v>
          </cell>
          <cell r="AC15">
            <v>14</v>
          </cell>
        </row>
        <row r="16">
          <cell r="AB16" t="str">
            <v>Iowa</v>
          </cell>
          <cell r="AC16">
            <v>7</v>
          </cell>
        </row>
        <row r="17">
          <cell r="AB17" t="str">
            <v>Temple</v>
          </cell>
          <cell r="AC17">
            <v>10</v>
          </cell>
        </row>
        <row r="18">
          <cell r="AB18" t="str">
            <v>Villanova</v>
          </cell>
          <cell r="AC18">
            <v>2</v>
          </cell>
        </row>
        <row r="19">
          <cell r="AB19" t="str">
            <v>UNC-Asheville</v>
          </cell>
          <cell r="AC19">
            <v>15</v>
          </cell>
        </row>
        <row r="20">
          <cell r="AB20" t="str">
            <v>Oregon</v>
          </cell>
          <cell r="AC20">
            <v>1</v>
          </cell>
        </row>
        <row r="21">
          <cell r="AB21" t="str">
            <v>HC/SOUTH</v>
          </cell>
          <cell r="AC21">
            <v>0</v>
          </cell>
        </row>
        <row r="22">
          <cell r="AB22" t="str">
            <v>Saint Joseph's</v>
          </cell>
          <cell r="AC22">
            <v>8</v>
          </cell>
        </row>
        <row r="23">
          <cell r="AB23" t="str">
            <v>Cincinnati</v>
          </cell>
          <cell r="AC23">
            <v>9</v>
          </cell>
        </row>
        <row r="24">
          <cell r="AB24" t="str">
            <v>Baylor</v>
          </cell>
          <cell r="AC24">
            <v>5</v>
          </cell>
        </row>
        <row r="25">
          <cell r="AB25" t="str">
            <v>Yale</v>
          </cell>
          <cell r="AC25">
            <v>12</v>
          </cell>
        </row>
        <row r="26">
          <cell r="AB26" t="str">
            <v>Duke</v>
          </cell>
          <cell r="AC26">
            <v>4</v>
          </cell>
        </row>
        <row r="27">
          <cell r="AB27" t="str">
            <v>UNCW</v>
          </cell>
          <cell r="AC27">
            <v>13</v>
          </cell>
        </row>
        <row r="28">
          <cell r="AB28" t="str">
            <v>Texas</v>
          </cell>
          <cell r="AC28">
            <v>6</v>
          </cell>
        </row>
        <row r="29">
          <cell r="AB29" t="str">
            <v>UNI</v>
          </cell>
          <cell r="AC29">
            <v>11</v>
          </cell>
        </row>
        <row r="30">
          <cell r="AB30" t="str">
            <v>Texas A&amp;M</v>
          </cell>
          <cell r="AC30">
            <v>3</v>
          </cell>
        </row>
        <row r="31">
          <cell r="AB31" t="str">
            <v>Green Bay</v>
          </cell>
          <cell r="AC31">
            <v>14</v>
          </cell>
        </row>
        <row r="32">
          <cell r="AB32" t="str">
            <v>Oregon State</v>
          </cell>
          <cell r="AC32">
            <v>7</v>
          </cell>
        </row>
        <row r="33">
          <cell r="AB33" t="str">
            <v>VCU</v>
          </cell>
          <cell r="AC33">
            <v>10</v>
          </cell>
        </row>
        <row r="34">
          <cell r="AB34" t="str">
            <v>Oklahoma</v>
          </cell>
          <cell r="AC34">
            <v>2</v>
          </cell>
        </row>
        <row r="35">
          <cell r="AB35" t="str">
            <v>CSU Bakersfield</v>
          </cell>
          <cell r="AC35">
            <v>15</v>
          </cell>
        </row>
        <row r="36">
          <cell r="AB36" t="str">
            <v>North Carolina</v>
          </cell>
          <cell r="AC36">
            <v>1</v>
          </cell>
        </row>
        <row r="37">
          <cell r="AB37" t="str">
            <v>FGCU/FDU</v>
          </cell>
          <cell r="AC37">
            <v>0</v>
          </cell>
        </row>
        <row r="38">
          <cell r="AB38" t="str">
            <v>USC</v>
          </cell>
          <cell r="AC38">
            <v>8</v>
          </cell>
        </row>
        <row r="39">
          <cell r="AB39" t="str">
            <v>Providence</v>
          </cell>
          <cell r="AC39">
            <v>9</v>
          </cell>
        </row>
        <row r="40">
          <cell r="AB40" t="str">
            <v>Indiana</v>
          </cell>
          <cell r="AC40">
            <v>5</v>
          </cell>
        </row>
        <row r="41">
          <cell r="AB41" t="str">
            <v>Chattanooga</v>
          </cell>
          <cell r="AC41">
            <v>12</v>
          </cell>
        </row>
        <row r="42">
          <cell r="AB42" t="str">
            <v>Kentucky</v>
          </cell>
          <cell r="AC42">
            <v>4</v>
          </cell>
        </row>
        <row r="43">
          <cell r="AB43" t="str">
            <v>Stony Brook</v>
          </cell>
          <cell r="AC43">
            <v>13</v>
          </cell>
        </row>
        <row r="44">
          <cell r="AB44" t="str">
            <v>Notre Dame</v>
          </cell>
          <cell r="AC44">
            <v>6</v>
          </cell>
        </row>
        <row r="45">
          <cell r="AB45" t="str">
            <v>MICH/TULSA</v>
          </cell>
          <cell r="AC45">
            <v>0</v>
          </cell>
        </row>
        <row r="46">
          <cell r="AB46" t="str">
            <v>West Virginia</v>
          </cell>
          <cell r="AC46">
            <v>3</v>
          </cell>
        </row>
        <row r="47">
          <cell r="AB47" t="str">
            <v>Steph. F. Austin</v>
          </cell>
          <cell r="AC47">
            <v>14</v>
          </cell>
        </row>
        <row r="48">
          <cell r="AB48" t="str">
            <v>Wisconsin</v>
          </cell>
          <cell r="AC48">
            <v>7</v>
          </cell>
        </row>
        <row r="49">
          <cell r="AB49" t="str">
            <v>Pittsburgh</v>
          </cell>
          <cell r="AC49">
            <v>10</v>
          </cell>
        </row>
        <row r="50">
          <cell r="AB50" t="str">
            <v>Xavier</v>
          </cell>
          <cell r="AC50">
            <v>2</v>
          </cell>
        </row>
        <row r="51">
          <cell r="AB51" t="str">
            <v>Weber State</v>
          </cell>
          <cell r="AC51">
            <v>15</v>
          </cell>
        </row>
        <row r="52">
          <cell r="AB52" t="str">
            <v>Virginia</v>
          </cell>
          <cell r="AC52">
            <v>1</v>
          </cell>
        </row>
        <row r="53">
          <cell r="AB53" t="str">
            <v>Hampton</v>
          </cell>
          <cell r="AC53">
            <v>16</v>
          </cell>
        </row>
        <row r="54">
          <cell r="AB54" t="str">
            <v>Texas Tech</v>
          </cell>
          <cell r="AC54">
            <v>8</v>
          </cell>
        </row>
        <row r="55">
          <cell r="AB55" t="str">
            <v>Butler</v>
          </cell>
          <cell r="AC55">
            <v>9</v>
          </cell>
        </row>
        <row r="56">
          <cell r="AB56" t="str">
            <v>Purdue</v>
          </cell>
          <cell r="AC56">
            <v>5</v>
          </cell>
        </row>
        <row r="57">
          <cell r="AB57" t="str">
            <v>Little Rock</v>
          </cell>
          <cell r="AC57">
            <v>12</v>
          </cell>
        </row>
        <row r="58">
          <cell r="AB58" t="str">
            <v>Iowa State</v>
          </cell>
          <cell r="AC58">
            <v>4</v>
          </cell>
        </row>
        <row r="59">
          <cell r="AB59" t="str">
            <v>Iona</v>
          </cell>
          <cell r="AC59">
            <v>13</v>
          </cell>
        </row>
        <row r="60">
          <cell r="AB60" t="str">
            <v>Seton Hall</v>
          </cell>
          <cell r="AC60">
            <v>6</v>
          </cell>
        </row>
        <row r="61">
          <cell r="AB61" t="str">
            <v>Gonzaga</v>
          </cell>
          <cell r="AC61">
            <v>11</v>
          </cell>
        </row>
        <row r="62">
          <cell r="AB62" t="str">
            <v>Utah</v>
          </cell>
          <cell r="AC62">
            <v>3</v>
          </cell>
        </row>
        <row r="63">
          <cell r="AB63" t="str">
            <v>Fresno State</v>
          </cell>
          <cell r="AC63">
            <v>14</v>
          </cell>
        </row>
        <row r="64">
          <cell r="AB64" t="str">
            <v>Dayton</v>
          </cell>
          <cell r="AC64">
            <v>7</v>
          </cell>
        </row>
        <row r="65">
          <cell r="AB65" t="str">
            <v>Syracuse</v>
          </cell>
          <cell r="AC65">
            <v>10</v>
          </cell>
        </row>
        <row r="66">
          <cell r="AB66" t="str">
            <v>Michigan State</v>
          </cell>
          <cell r="AC66">
            <v>2</v>
          </cell>
        </row>
        <row r="67">
          <cell r="AB67" t="str">
            <v>Middle Tenn.</v>
          </cell>
          <cell r="AC67">
            <v>15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le4" displayName="Table4" ref="A1:P65" totalsRowShown="0" headerRowDxfId="24">
  <autoFilter ref="A1:P65"/>
  <tableColumns count="16">
    <tableColumn id="1" name="Year"/>
    <tableColumn id="2" name="Date" dataDxfId="23"/>
    <tableColumn id="3" name="Time" dataDxfId="22"/>
    <tableColumn id="4" name="location"/>
    <tableColumn id="5" name="Opp"/>
    <tableColumn id="6" name="Day"/>
    <tableColumn id="7" name="Result"/>
    <tableColumn id="8" name="OT?"/>
    <tableColumn id="9" name="Spread (Positive means Broncos Underdogs)"/>
    <tableColumn id="10" name="Margin after Q1 (minus means Broncos trailed)"/>
    <tableColumn id="11" name="Margin after Q2"/>
    <tableColumn id="12" name="Margin after Q3"/>
    <tableColumn id="13" name="Against Playoff team?"/>
    <tableColumn id="14" name="Oponent winning season?"/>
    <tableColumn id="15" name="Margin of comeback"/>
    <tableColumn id="16" name="See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showGridLines="0" tabSelected="1" topLeftCell="A7" zoomScale="85" zoomScaleNormal="85" workbookViewId="0">
      <selection activeCell="B2" sqref="B2"/>
    </sheetView>
  </sheetViews>
  <sheetFormatPr defaultColWidth="9.109375" defaultRowHeight="14.4" x14ac:dyDescent="0.3"/>
  <cols>
    <col min="1" max="1" width="4.33203125" style="90" customWidth="1"/>
    <col min="2" max="2" width="5.109375" style="60" bestFit="1" customWidth="1"/>
    <col min="3" max="3" width="22.77734375" style="10" customWidth="1"/>
    <col min="4" max="4" width="4" style="60" customWidth="1"/>
    <col min="5" max="5" width="19.109375" style="10" bestFit="1" customWidth="1"/>
    <col min="6" max="6" width="4" style="60" customWidth="1"/>
    <col min="7" max="7" width="15.5546875" style="10" bestFit="1" customWidth="1"/>
    <col min="8" max="8" width="3.5546875" style="60" customWidth="1"/>
    <col min="9" max="9" width="15.5546875" style="10" bestFit="1" customWidth="1"/>
    <col min="10" max="10" width="3.6640625" style="60" customWidth="1"/>
    <col min="11" max="11" width="15" style="10" bestFit="1" customWidth="1"/>
    <col min="12" max="12" width="4.109375" style="60" customWidth="1"/>
    <col min="13" max="13" width="2" style="10" customWidth="1"/>
    <col min="14" max="14" width="8.6640625" style="10" customWidth="1"/>
    <col min="15" max="15" width="3.44140625" style="60" customWidth="1"/>
    <col min="16" max="16" width="3.88671875" style="60" customWidth="1"/>
    <col min="17" max="17" width="7.88671875" style="10" customWidth="1"/>
    <col min="18" max="18" width="2.88671875" style="10" customWidth="1"/>
    <col min="19" max="19" width="3.6640625" style="60" customWidth="1"/>
    <col min="20" max="20" width="14.5546875" style="10" bestFit="1" customWidth="1"/>
    <col min="21" max="21" width="3.33203125" style="60" customWidth="1"/>
    <col min="22" max="22" width="15.109375" style="10" bestFit="1" customWidth="1"/>
    <col min="23" max="23" width="3.6640625" style="60" customWidth="1"/>
    <col min="24" max="24" width="15.44140625" style="10" bestFit="1" customWidth="1"/>
    <col min="25" max="25" width="3.6640625" style="60" customWidth="1"/>
    <col min="26" max="26" width="19.109375" style="10" bestFit="1" customWidth="1"/>
    <col min="27" max="27" width="3.5546875" style="60" customWidth="1"/>
    <col min="28" max="28" width="21.6640625" style="10" bestFit="1" customWidth="1"/>
    <col min="29" max="29" width="3.88671875" style="60" bestFit="1" customWidth="1"/>
    <col min="30" max="30" width="4.33203125" style="91" customWidth="1"/>
    <col min="31" max="31" width="3.88671875" style="10" customWidth="1"/>
    <col min="32" max="32" width="37.33203125" style="10" customWidth="1"/>
    <col min="33" max="35" width="9.109375" style="10"/>
    <col min="36" max="36" width="8.6640625" style="10" bestFit="1" customWidth="1"/>
    <col min="37" max="16384" width="9.109375" style="10"/>
  </cols>
  <sheetData>
    <row r="1" spans="1:36" s="6" customFormat="1" ht="30" x14ac:dyDescent="0.3">
      <c r="A1" s="4"/>
      <c r="B1" s="5" t="s">
        <v>181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</row>
    <row r="2" spans="1:36" ht="19.2" customHeight="1" x14ac:dyDescent="0.25">
      <c r="A2" s="4"/>
      <c r="B2" s="7"/>
      <c r="C2" s="7" t="s">
        <v>103</v>
      </c>
      <c r="D2" s="8"/>
      <c r="E2" s="7" t="s">
        <v>104</v>
      </c>
      <c r="F2" s="8"/>
      <c r="G2" s="7" t="s">
        <v>105</v>
      </c>
      <c r="H2" s="8"/>
      <c r="I2" s="7" t="s">
        <v>106</v>
      </c>
      <c r="J2" s="8"/>
      <c r="K2" s="7" t="s">
        <v>107</v>
      </c>
      <c r="L2" s="8"/>
      <c r="M2" s="8"/>
      <c r="N2" s="9" t="s">
        <v>108</v>
      </c>
      <c r="O2" s="9"/>
      <c r="P2" s="9"/>
      <c r="Q2" s="9"/>
      <c r="R2" s="8"/>
      <c r="S2" s="8"/>
      <c r="T2" s="7" t="s">
        <v>107</v>
      </c>
      <c r="U2" s="8"/>
      <c r="V2" s="7" t="s">
        <v>106</v>
      </c>
      <c r="W2" s="8"/>
      <c r="X2" s="7" t="s">
        <v>105</v>
      </c>
      <c r="Y2" s="8"/>
      <c r="Z2" s="7" t="s">
        <v>104</v>
      </c>
      <c r="AA2" s="8"/>
      <c r="AB2" s="7" t="s">
        <v>103</v>
      </c>
      <c r="AC2" s="7"/>
      <c r="AD2" s="4"/>
      <c r="AF2" s="11"/>
      <c r="AJ2" s="12" t="s">
        <v>109</v>
      </c>
    </row>
    <row r="3" spans="1:36" ht="16.8" x14ac:dyDescent="0.3">
      <c r="A3" s="4"/>
      <c r="B3" s="13"/>
      <c r="C3" s="14" t="s">
        <v>110</v>
      </c>
      <c r="D3" s="15"/>
      <c r="E3" s="14" t="s">
        <v>111</v>
      </c>
      <c r="F3" s="15"/>
      <c r="G3" s="14" t="s">
        <v>112</v>
      </c>
      <c r="H3" s="15"/>
      <c r="I3" s="14" t="s">
        <v>113</v>
      </c>
      <c r="J3" s="15"/>
      <c r="K3" s="14"/>
      <c r="L3" s="15"/>
      <c r="M3" s="15"/>
      <c r="N3" s="16"/>
      <c r="O3" s="17"/>
      <c r="P3" s="17"/>
      <c r="Q3" s="17"/>
      <c r="R3" s="15"/>
      <c r="S3" s="15"/>
      <c r="T3" s="14"/>
      <c r="U3" s="15"/>
      <c r="V3" s="14" t="s">
        <v>113</v>
      </c>
      <c r="W3" s="15"/>
      <c r="X3" s="14" t="s">
        <v>112</v>
      </c>
      <c r="Y3" s="15"/>
      <c r="Z3" s="14" t="s">
        <v>111</v>
      </c>
      <c r="AA3" s="15"/>
      <c r="AB3" s="14" t="s">
        <v>114</v>
      </c>
      <c r="AC3" s="13"/>
      <c r="AD3" s="4"/>
      <c r="AF3" s="18"/>
      <c r="AJ3" s="19"/>
    </row>
    <row r="4" spans="1:36" s="23" customFormat="1" ht="13.2" x14ac:dyDescent="0.25">
      <c r="A4" s="20"/>
      <c r="B4" s="21"/>
      <c r="C4" s="21"/>
      <c r="D4" s="22"/>
      <c r="E4" s="21"/>
      <c r="F4" s="22"/>
      <c r="G4" s="21"/>
      <c r="H4" s="22"/>
      <c r="I4" s="21"/>
      <c r="J4" s="22"/>
      <c r="K4" s="21"/>
      <c r="L4" s="22"/>
      <c r="M4" s="22"/>
      <c r="N4" s="21"/>
      <c r="O4" s="21"/>
      <c r="P4" s="21"/>
      <c r="Q4" s="21"/>
      <c r="R4" s="22"/>
      <c r="S4" s="22"/>
      <c r="T4" s="21"/>
      <c r="U4" s="22"/>
      <c r="V4" s="21"/>
      <c r="W4" s="22"/>
      <c r="X4" s="21"/>
      <c r="Y4" s="22"/>
      <c r="Z4" s="21"/>
      <c r="AA4" s="22"/>
      <c r="AB4" s="21"/>
      <c r="AC4" s="21"/>
      <c r="AD4" s="20"/>
      <c r="AF4" s="24"/>
      <c r="AJ4" s="25" t="s">
        <v>115</v>
      </c>
    </row>
    <row r="5" spans="1:36" ht="9.75" customHeight="1" x14ac:dyDescent="0.25">
      <c r="A5" s="4"/>
      <c r="B5" s="26"/>
      <c r="C5" s="27"/>
      <c r="D5" s="28"/>
      <c r="E5" s="29"/>
      <c r="F5" s="28"/>
      <c r="G5" s="29"/>
      <c r="H5" s="28"/>
      <c r="I5" s="29"/>
      <c r="J5" s="28"/>
      <c r="K5" s="29"/>
      <c r="L5" s="28"/>
      <c r="M5" s="29"/>
      <c r="N5" s="29"/>
      <c r="O5" s="28"/>
      <c r="P5" s="28"/>
      <c r="Q5" s="29"/>
      <c r="R5" s="29"/>
      <c r="S5" s="28"/>
      <c r="T5" s="29"/>
      <c r="U5" s="28"/>
      <c r="V5" s="29"/>
      <c r="W5" s="28"/>
      <c r="X5" s="29"/>
      <c r="Y5" s="28"/>
      <c r="Z5" s="29"/>
      <c r="AA5" s="28"/>
      <c r="AB5" s="30"/>
      <c r="AC5" s="26"/>
      <c r="AD5" s="4"/>
      <c r="AF5" s="24"/>
    </row>
    <row r="6" spans="1:36" ht="15" thickBot="1" x14ac:dyDescent="0.3">
      <c r="A6" s="4"/>
      <c r="B6" s="31">
        <v>1</v>
      </c>
      <c r="C6" s="32" t="s">
        <v>116</v>
      </c>
      <c r="D6" s="33"/>
      <c r="E6" s="34" t="str">
        <f>IF(D6&gt;D8,C6,IF(D8&gt;D6,C8,""))</f>
        <v/>
      </c>
      <c r="F6" s="35"/>
      <c r="G6" s="29"/>
      <c r="H6" s="28"/>
      <c r="I6" s="29"/>
      <c r="J6" s="28"/>
      <c r="K6" s="29"/>
      <c r="L6" s="28"/>
      <c r="M6" s="29"/>
      <c r="N6" s="29"/>
      <c r="O6" s="28"/>
      <c r="P6" s="28"/>
      <c r="Q6" s="29"/>
      <c r="R6" s="29"/>
      <c r="S6" s="28"/>
      <c r="T6" s="29"/>
      <c r="U6" s="28"/>
      <c r="V6" s="29"/>
      <c r="W6" s="28"/>
      <c r="X6" s="29"/>
      <c r="Y6" s="36"/>
      <c r="Z6" s="34" t="str">
        <f>IF(AA8&gt;AA6,AB8,IF(AA6&gt;AA8,AB6,""))</f>
        <v/>
      </c>
      <c r="AA6" s="37"/>
      <c r="AB6" s="38" t="s">
        <v>117</v>
      </c>
      <c r="AC6" s="31">
        <v>1</v>
      </c>
      <c r="AD6" s="4"/>
      <c r="AF6" s="24"/>
      <c r="AJ6" s="10" t="b">
        <f>IF(AE30="x",TRUE,FALSE)</f>
        <v>0</v>
      </c>
    </row>
    <row r="7" spans="1:36" ht="10.5" customHeight="1" thickBot="1" x14ac:dyDescent="0.3">
      <c r="A7" s="39" t="str">
        <f>IF($AJ$6=TRUE,1,"")</f>
        <v/>
      </c>
      <c r="B7" s="40"/>
      <c r="C7" s="27"/>
      <c r="D7" s="41"/>
      <c r="E7" s="42"/>
      <c r="F7" s="43"/>
      <c r="G7" s="29"/>
      <c r="H7" s="28"/>
      <c r="I7" s="29"/>
      <c r="J7" s="28"/>
      <c r="K7" s="29"/>
      <c r="L7" s="28"/>
      <c r="M7" s="29"/>
      <c r="N7" s="29"/>
      <c r="O7" s="28"/>
      <c r="P7" s="28"/>
      <c r="Q7" s="29"/>
      <c r="R7" s="29"/>
      <c r="S7" s="28"/>
      <c r="T7" s="29"/>
      <c r="U7" s="28"/>
      <c r="V7" s="29"/>
      <c r="W7" s="28"/>
      <c r="X7" s="29"/>
      <c r="Y7" s="43"/>
      <c r="Z7" s="42"/>
      <c r="AA7" s="44"/>
      <c r="AB7" s="45"/>
      <c r="AC7" s="40"/>
      <c r="AD7" s="39" t="str">
        <f>IF($AJ$6=TRUE,A67+1,"")</f>
        <v/>
      </c>
      <c r="AF7" s="24"/>
    </row>
    <row r="8" spans="1:36" ht="13.8" thickBot="1" x14ac:dyDescent="0.3">
      <c r="A8" s="39"/>
      <c r="B8" s="31">
        <v>16</v>
      </c>
      <c r="C8" s="32" t="s">
        <v>118</v>
      </c>
      <c r="D8" s="46"/>
      <c r="E8" s="47" t="str">
        <f>IF($AJ$6=TRUE,AD67+1,"")</f>
        <v/>
      </c>
      <c r="F8" s="48"/>
      <c r="G8" s="49" t="str">
        <f>IF(F6&gt;F10,E6,IF(F10&gt;F6,E10,""))</f>
        <v/>
      </c>
      <c r="H8" s="36"/>
      <c r="I8" s="29"/>
      <c r="J8" s="28"/>
      <c r="K8" s="29"/>
      <c r="L8" s="28"/>
      <c r="M8" s="29"/>
      <c r="N8" s="29"/>
      <c r="O8" s="28"/>
      <c r="P8" s="28"/>
      <c r="Q8" s="29"/>
      <c r="R8" s="29"/>
      <c r="S8" s="28"/>
      <c r="T8" s="29"/>
      <c r="U8" s="28"/>
      <c r="V8" s="29"/>
      <c r="W8" s="36"/>
      <c r="X8" s="34" t="str">
        <f>IF(Y10&gt;Y6,Z10,IF(Y6&gt;Y10,Z6,""))</f>
        <v/>
      </c>
      <c r="Y8" s="44"/>
      <c r="Z8" s="47" t="str">
        <f>IF($AJ$6=TRUE,E64+1,"")</f>
        <v/>
      </c>
      <c r="AA8" s="50"/>
      <c r="AB8" s="38" t="s">
        <v>119</v>
      </c>
      <c r="AC8" s="31">
        <v>16</v>
      </c>
      <c r="AD8" s="39"/>
      <c r="AF8" s="24"/>
    </row>
    <row r="9" spans="1:36" ht="10.199999999999999" customHeight="1" thickBot="1" x14ac:dyDescent="0.3">
      <c r="A9" s="4"/>
      <c r="B9" s="51"/>
      <c r="C9" s="27"/>
      <c r="D9" s="28"/>
      <c r="E9" s="52"/>
      <c r="F9" s="53"/>
      <c r="G9" s="54"/>
      <c r="H9" s="43"/>
      <c r="I9" s="29"/>
      <c r="J9" s="28"/>
      <c r="K9" s="29"/>
      <c r="L9" s="28"/>
      <c r="M9" s="29"/>
      <c r="N9" s="29"/>
      <c r="O9" s="28"/>
      <c r="P9" s="28"/>
      <c r="Q9" s="29"/>
      <c r="R9" s="29"/>
      <c r="S9" s="28"/>
      <c r="T9" s="29"/>
      <c r="U9" s="28"/>
      <c r="V9" s="29"/>
      <c r="W9" s="43"/>
      <c r="X9" s="42"/>
      <c r="Y9" s="55"/>
      <c r="Z9" s="52"/>
      <c r="AA9" s="28"/>
      <c r="AB9" s="30"/>
      <c r="AC9" s="51"/>
      <c r="AD9" s="4"/>
      <c r="AF9" s="24"/>
    </row>
    <row r="10" spans="1:36" ht="15" thickBot="1" x14ac:dyDescent="0.3">
      <c r="A10" s="4"/>
      <c r="B10" s="31">
        <v>8</v>
      </c>
      <c r="C10" s="32" t="s">
        <v>120</v>
      </c>
      <c r="D10" s="33"/>
      <c r="E10" s="34" t="str">
        <f>IF(D10&gt;D12,C10,IF(D12&gt;D10,C12,""))</f>
        <v/>
      </c>
      <c r="F10" s="56"/>
      <c r="G10" s="28"/>
      <c r="H10" s="48"/>
      <c r="I10" s="29"/>
      <c r="J10" s="28"/>
      <c r="K10" s="29"/>
      <c r="L10" s="28"/>
      <c r="M10" s="29"/>
      <c r="N10" s="29"/>
      <c r="O10" s="28"/>
      <c r="P10" s="28"/>
      <c r="Q10" s="29"/>
      <c r="R10" s="29"/>
      <c r="S10" s="28"/>
      <c r="T10" s="29"/>
      <c r="U10" s="28"/>
      <c r="V10" s="29"/>
      <c r="W10" s="44"/>
      <c r="X10" s="28"/>
      <c r="Y10" s="57"/>
      <c r="Z10" s="34" t="str">
        <f>IF(AA12&gt;AA10,AB12,IF(AA10&gt;AA12,AB10,""))</f>
        <v/>
      </c>
      <c r="AA10" s="37"/>
      <c r="AB10" s="38" t="s">
        <v>121</v>
      </c>
      <c r="AC10" s="31">
        <v>8</v>
      </c>
      <c r="AD10" s="4"/>
      <c r="AF10" s="24"/>
    </row>
    <row r="11" spans="1:36" ht="10.5" customHeight="1" thickBot="1" x14ac:dyDescent="0.3">
      <c r="A11" s="39" t="str">
        <f>IF($AJ$6=TRUE,A7+1,"")</f>
        <v/>
      </c>
      <c r="B11" s="40"/>
      <c r="C11" s="27"/>
      <c r="D11" s="41"/>
      <c r="E11" s="42"/>
      <c r="F11" s="58"/>
      <c r="G11" s="28"/>
      <c r="H11" s="53"/>
      <c r="I11" s="29"/>
      <c r="J11" s="28"/>
      <c r="K11" s="29"/>
      <c r="L11" s="28"/>
      <c r="M11" s="29"/>
      <c r="N11" s="29"/>
      <c r="O11" s="28"/>
      <c r="P11" s="28"/>
      <c r="Q11" s="29"/>
      <c r="R11" s="29"/>
      <c r="S11" s="28"/>
      <c r="T11" s="29"/>
      <c r="U11" s="28"/>
      <c r="V11" s="29"/>
      <c r="W11" s="55"/>
      <c r="X11" s="28"/>
      <c r="Y11" s="59"/>
      <c r="Z11" s="42"/>
      <c r="AA11" s="44"/>
      <c r="AB11" s="45"/>
      <c r="AC11" s="40"/>
      <c r="AD11" s="39" t="str">
        <f>IF($AJ$6=TRUE,AD7+1,"")</f>
        <v/>
      </c>
      <c r="AF11" s="24"/>
    </row>
    <row r="12" spans="1:36" ht="13.8" thickBot="1" x14ac:dyDescent="0.3">
      <c r="A12" s="39"/>
      <c r="B12" s="31">
        <v>9</v>
      </c>
      <c r="C12" s="32" t="s">
        <v>122</v>
      </c>
      <c r="D12" s="46"/>
      <c r="E12" s="28"/>
      <c r="F12" s="28"/>
      <c r="G12" s="52" t="str">
        <f>IF($AJ$6=TRUE,Z64+1,"")</f>
        <v/>
      </c>
      <c r="H12" s="53"/>
      <c r="I12" s="49" t="str">
        <f>IF(H8&gt;H16,G8,IF(H16&gt;H8,G16,""))</f>
        <v/>
      </c>
      <c r="J12" s="36"/>
      <c r="K12" s="29"/>
      <c r="L12" s="28"/>
      <c r="M12" s="29"/>
      <c r="N12" s="29"/>
      <c r="O12" s="28"/>
      <c r="P12" s="28"/>
      <c r="Q12" s="29"/>
      <c r="R12" s="29"/>
      <c r="S12" s="28"/>
      <c r="T12" s="29"/>
      <c r="U12" s="36"/>
      <c r="V12" s="34" t="str">
        <f>IF(W16&gt;W8,X16,IF(W8&gt;W16,X8,""))</f>
        <v/>
      </c>
      <c r="W12" s="55"/>
      <c r="X12" s="52" t="str">
        <f>IF($AJ$6=TRUE,G60+1,"")</f>
        <v/>
      </c>
      <c r="Y12" s="28"/>
      <c r="Z12" s="28"/>
      <c r="AA12" s="50"/>
      <c r="AB12" s="38" t="s">
        <v>123</v>
      </c>
      <c r="AC12" s="31">
        <v>9</v>
      </c>
      <c r="AD12" s="39"/>
      <c r="AF12" s="24"/>
    </row>
    <row r="13" spans="1:36" ht="10.5" customHeight="1" thickBot="1" x14ac:dyDescent="0.3">
      <c r="A13" s="4"/>
      <c r="B13" s="51"/>
      <c r="C13" s="27"/>
      <c r="D13" s="28"/>
      <c r="E13" s="28"/>
      <c r="F13" s="28"/>
      <c r="G13" s="52"/>
      <c r="H13" s="53"/>
      <c r="I13" s="54"/>
      <c r="J13" s="43"/>
      <c r="K13" s="29"/>
      <c r="L13" s="28"/>
      <c r="M13" s="29"/>
      <c r="N13" s="29"/>
      <c r="O13" s="28"/>
      <c r="P13" s="28"/>
      <c r="Q13" s="29"/>
      <c r="R13" s="29"/>
      <c r="S13" s="28"/>
      <c r="T13" s="29"/>
      <c r="U13" s="43"/>
      <c r="V13" s="42"/>
      <c r="W13" s="55"/>
      <c r="X13" s="52"/>
      <c r="Y13" s="28"/>
      <c r="Z13" s="28"/>
      <c r="AA13" s="28"/>
      <c r="AB13" s="30"/>
      <c r="AC13" s="51"/>
      <c r="AD13" s="4"/>
    </row>
    <row r="14" spans="1:36" ht="15" thickBot="1" x14ac:dyDescent="0.3">
      <c r="A14" s="4"/>
      <c r="B14" s="31">
        <v>5</v>
      </c>
      <c r="C14" s="32" t="s">
        <v>124</v>
      </c>
      <c r="D14" s="33"/>
      <c r="E14" s="34" t="str">
        <f>IF(D14&gt;D16,C14,IF(D16&gt;D14,C16,""))</f>
        <v/>
      </c>
      <c r="F14" s="36"/>
      <c r="G14" s="28"/>
      <c r="H14" s="53"/>
      <c r="I14" s="29"/>
      <c r="J14" s="48"/>
      <c r="K14" s="29"/>
      <c r="L14" s="28"/>
      <c r="M14" s="29"/>
      <c r="N14" s="29"/>
      <c r="O14" s="28"/>
      <c r="P14" s="28"/>
      <c r="Q14" s="29"/>
      <c r="R14" s="29"/>
      <c r="S14" s="28"/>
      <c r="T14" s="29"/>
      <c r="U14" s="44"/>
      <c r="V14" s="29"/>
      <c r="W14" s="55"/>
      <c r="X14" s="28"/>
      <c r="Y14" s="36"/>
      <c r="Z14" s="34" t="str">
        <f>IF(AA16&gt;AA14,AB16,IF(AA14&gt;AA16,AB14,""))</f>
        <v/>
      </c>
      <c r="AA14" s="37"/>
      <c r="AB14" s="38" t="s">
        <v>125</v>
      </c>
      <c r="AC14" s="31">
        <v>5</v>
      </c>
      <c r="AD14" s="4"/>
      <c r="AF14" s="18"/>
    </row>
    <row r="15" spans="1:36" ht="10.5" customHeight="1" thickBot="1" x14ac:dyDescent="0.3">
      <c r="A15" s="39" t="str">
        <f>IF($AJ$6=TRUE,A11+1,"")</f>
        <v/>
      </c>
      <c r="B15" s="40"/>
      <c r="C15" s="27"/>
      <c r="D15" s="48"/>
      <c r="E15" s="42"/>
      <c r="F15" s="43"/>
      <c r="G15" s="28"/>
      <c r="H15" s="53"/>
      <c r="I15" s="29"/>
      <c r="J15" s="53"/>
      <c r="K15" s="29"/>
      <c r="L15" s="28"/>
      <c r="M15" s="29"/>
      <c r="N15" s="29"/>
      <c r="O15" s="28"/>
      <c r="P15" s="28"/>
      <c r="Q15" s="29"/>
      <c r="R15" s="29"/>
      <c r="S15" s="28"/>
      <c r="T15" s="29"/>
      <c r="U15" s="55"/>
      <c r="V15" s="29"/>
      <c r="W15" s="55"/>
      <c r="X15" s="28"/>
      <c r="Y15" s="43"/>
      <c r="Z15" s="42"/>
      <c r="AA15" s="44"/>
      <c r="AB15" s="45"/>
      <c r="AC15" s="40"/>
      <c r="AD15" s="39" t="str">
        <f>IF($AJ$6=TRUE,AD11+1,"")</f>
        <v/>
      </c>
      <c r="AF15" s="24"/>
    </row>
    <row r="16" spans="1:36" ht="13.8" thickBot="1" x14ac:dyDescent="0.3">
      <c r="A16" s="39"/>
      <c r="B16" s="31">
        <v>12</v>
      </c>
      <c r="C16" s="32" t="s">
        <v>126</v>
      </c>
      <c r="D16" s="46"/>
      <c r="E16" s="47" t="str">
        <f>IF($AJ$6=TRUE,E8+1,"")</f>
        <v/>
      </c>
      <c r="F16" s="48"/>
      <c r="G16" s="49" t="str">
        <f>IF(F14&gt;F18,E14,IF(F18&gt;F14,E18,""))</f>
        <v/>
      </c>
      <c r="H16" s="56"/>
      <c r="I16" s="29"/>
      <c r="J16" s="53"/>
      <c r="K16" s="29"/>
      <c r="L16" s="28"/>
      <c r="M16" s="29"/>
      <c r="N16" s="29"/>
      <c r="O16" s="28"/>
      <c r="P16" s="28"/>
      <c r="Q16" s="29"/>
      <c r="R16" s="29"/>
      <c r="S16" s="28"/>
      <c r="T16" s="29"/>
      <c r="U16" s="55"/>
      <c r="V16" s="29"/>
      <c r="W16" s="57"/>
      <c r="X16" s="34" t="str">
        <f>IF(Y18&gt;Y14,Z18,IF(Y14&gt;Y18,Z14,""))</f>
        <v/>
      </c>
      <c r="Y16" s="44"/>
      <c r="Z16" s="47" t="str">
        <f>IF($AJ$6=TRUE,Z8+1,"")</f>
        <v/>
      </c>
      <c r="AA16" s="50"/>
      <c r="AB16" s="38" t="s">
        <v>127</v>
      </c>
      <c r="AC16" s="31">
        <v>12</v>
      </c>
      <c r="AD16" s="39"/>
      <c r="AF16" s="24"/>
    </row>
    <row r="17" spans="1:32" ht="10.5" customHeight="1" thickBot="1" x14ac:dyDescent="0.3">
      <c r="A17" s="4"/>
      <c r="B17" s="51"/>
      <c r="C17" s="27"/>
      <c r="D17" s="28"/>
      <c r="E17" s="52"/>
      <c r="F17" s="53"/>
      <c r="G17" s="54"/>
      <c r="H17" s="58"/>
      <c r="I17" s="29"/>
      <c r="J17" s="53"/>
      <c r="K17" s="29"/>
      <c r="L17" s="28"/>
      <c r="M17" s="29"/>
      <c r="R17" s="29"/>
      <c r="S17" s="28"/>
      <c r="T17" s="29"/>
      <c r="U17" s="55"/>
      <c r="V17" s="29"/>
      <c r="W17" s="59"/>
      <c r="X17" s="42"/>
      <c r="Y17" s="55"/>
      <c r="Z17" s="52"/>
      <c r="AA17" s="28"/>
      <c r="AB17" s="30"/>
      <c r="AC17" s="51"/>
      <c r="AD17" s="4"/>
      <c r="AF17" s="24"/>
    </row>
    <row r="18" spans="1:32" ht="15" thickBot="1" x14ac:dyDescent="0.3">
      <c r="A18" s="4"/>
      <c r="B18" s="31">
        <v>4</v>
      </c>
      <c r="C18" s="32" t="s">
        <v>128</v>
      </c>
      <c r="D18" s="33"/>
      <c r="E18" s="34" t="str">
        <f>IF(D18&gt;D20,C18,IF(D20&gt;D18,C20,""))</f>
        <v/>
      </c>
      <c r="F18" s="56"/>
      <c r="G18" s="28"/>
      <c r="H18" s="28"/>
      <c r="I18" s="29"/>
      <c r="J18" s="53"/>
      <c r="K18" s="29"/>
      <c r="L18" s="28"/>
      <c r="M18" s="29"/>
      <c r="N18" s="61"/>
      <c r="O18" s="62"/>
      <c r="P18" s="63"/>
      <c r="Q18" s="63"/>
      <c r="R18" s="29"/>
      <c r="S18" s="28"/>
      <c r="T18" s="29"/>
      <c r="U18" s="55"/>
      <c r="V18" s="29"/>
      <c r="W18" s="28"/>
      <c r="X18" s="28"/>
      <c r="Y18" s="57"/>
      <c r="Z18" s="34" t="str">
        <f>IF(AA20&gt;AA18,AB20,IF(AA18&gt;AA20,AB18,""))</f>
        <v/>
      </c>
      <c r="AA18" s="37"/>
      <c r="AB18" s="38" t="s">
        <v>129</v>
      </c>
      <c r="AC18" s="31">
        <v>4</v>
      </c>
      <c r="AD18" s="4"/>
      <c r="AF18" s="24"/>
    </row>
    <row r="19" spans="1:32" ht="10.5" customHeight="1" thickBot="1" x14ac:dyDescent="0.3">
      <c r="A19" s="39" t="str">
        <f>IF($AJ$6=TRUE,A15+1,"")</f>
        <v/>
      </c>
      <c r="B19" s="40"/>
      <c r="C19" s="27"/>
      <c r="D19" s="48"/>
      <c r="E19" s="42"/>
      <c r="F19" s="58"/>
      <c r="G19" s="28"/>
      <c r="H19" s="28"/>
      <c r="I19" s="29"/>
      <c r="J19" s="53"/>
      <c r="K19" s="29"/>
      <c r="L19" s="28"/>
      <c r="M19" s="29"/>
      <c r="N19" s="29"/>
      <c r="O19" s="28"/>
      <c r="P19" s="28"/>
      <c r="Q19" s="29"/>
      <c r="R19" s="29"/>
      <c r="S19" s="28"/>
      <c r="T19" s="29"/>
      <c r="U19" s="55"/>
      <c r="V19" s="29"/>
      <c r="W19" s="28"/>
      <c r="X19" s="28"/>
      <c r="Y19" s="59"/>
      <c r="Z19" s="42"/>
      <c r="AA19" s="44"/>
      <c r="AB19" s="45"/>
      <c r="AC19" s="40"/>
      <c r="AD19" s="39" t="str">
        <f>IF($AJ$6=TRUE,AD15+1,"")</f>
        <v/>
      </c>
      <c r="AF19" s="24"/>
    </row>
    <row r="20" spans="1:32" ht="13.8" thickBot="1" x14ac:dyDescent="0.3">
      <c r="A20" s="39"/>
      <c r="B20" s="31">
        <v>13</v>
      </c>
      <c r="C20" s="32" t="s">
        <v>130</v>
      </c>
      <c r="D20" s="46"/>
      <c r="E20" s="28"/>
      <c r="F20" s="28"/>
      <c r="G20" s="28"/>
      <c r="H20" s="64"/>
      <c r="I20" s="64"/>
      <c r="J20" s="53"/>
      <c r="K20" s="49" t="str">
        <f>IF(J12&gt;J28,I12,IF(J28&gt;J12,I28,""))</f>
        <v/>
      </c>
      <c r="L20" s="36"/>
      <c r="M20" s="29"/>
      <c r="N20" s="29"/>
      <c r="O20" s="28"/>
      <c r="P20" s="28"/>
      <c r="Q20" s="29"/>
      <c r="R20" s="29"/>
      <c r="S20" s="36"/>
      <c r="T20" s="34" t="str">
        <f>IF(U28&gt;U12,V28,IF(U12&gt;U28,V12,""))</f>
        <v/>
      </c>
      <c r="U20" s="55"/>
      <c r="V20" s="64"/>
      <c r="W20" s="64"/>
      <c r="X20" s="28"/>
      <c r="Y20" s="28"/>
      <c r="Z20" s="28"/>
      <c r="AA20" s="50"/>
      <c r="AB20" s="38" t="s">
        <v>131</v>
      </c>
      <c r="AC20" s="31">
        <v>13</v>
      </c>
      <c r="AD20" s="39"/>
      <c r="AF20" s="24"/>
    </row>
    <row r="21" spans="1:32" ht="10.5" customHeight="1" thickBot="1" x14ac:dyDescent="0.3">
      <c r="A21" s="4"/>
      <c r="B21" s="51"/>
      <c r="C21" s="27"/>
      <c r="D21" s="28"/>
      <c r="E21" s="28"/>
      <c r="F21" s="28"/>
      <c r="G21" s="28"/>
      <c r="H21" s="64"/>
      <c r="I21" s="64"/>
      <c r="J21" s="53"/>
      <c r="K21" s="54"/>
      <c r="L21" s="43"/>
      <c r="M21" s="29"/>
      <c r="N21" s="29"/>
      <c r="O21" s="28"/>
      <c r="P21" s="28"/>
      <c r="Q21" s="29"/>
      <c r="R21" s="29"/>
      <c r="S21" s="43"/>
      <c r="T21" s="42"/>
      <c r="U21" s="55"/>
      <c r="V21" s="64"/>
      <c r="W21" s="64"/>
      <c r="X21" s="28"/>
      <c r="Y21" s="28"/>
      <c r="Z21" s="28"/>
      <c r="AA21" s="28"/>
      <c r="AB21" s="30"/>
      <c r="AC21" s="51"/>
      <c r="AD21" s="4"/>
      <c r="AF21" s="65"/>
    </row>
    <row r="22" spans="1:32" ht="15" thickBot="1" x14ac:dyDescent="0.35">
      <c r="A22" s="4"/>
      <c r="B22" s="31">
        <v>6</v>
      </c>
      <c r="C22" s="32" t="s">
        <v>132</v>
      </c>
      <c r="D22" s="33"/>
      <c r="E22" s="34" t="str">
        <f>IF(D22&gt;D24,C22,IF(D24&gt;D22,C24,""))</f>
        <v/>
      </c>
      <c r="F22" s="36"/>
      <c r="G22" s="28"/>
      <c r="H22" s="28"/>
      <c r="I22" s="66" t="str">
        <f>IF($AJ$6=TRUE,X60+1,"")</f>
        <v/>
      </c>
      <c r="J22" s="53"/>
      <c r="K22" s="29"/>
      <c r="L22" s="48"/>
      <c r="M22" s="29"/>
      <c r="N22" s="29"/>
      <c r="O22" s="28"/>
      <c r="P22" s="28"/>
      <c r="Q22" s="29"/>
      <c r="R22" s="29"/>
      <c r="S22" s="44"/>
      <c r="T22" s="29"/>
      <c r="U22" s="55"/>
      <c r="V22" s="67" t="str">
        <f>IF($AJ$6=TRUE,I54+1,"")</f>
        <v/>
      </c>
      <c r="W22" s="28"/>
      <c r="X22" s="28"/>
      <c r="Y22" s="36"/>
      <c r="Z22" s="34" t="str">
        <f>IF(AA24&gt;AA22,AB24,IF(AA22&gt;AA24,AB22,""))</f>
        <v/>
      </c>
      <c r="AA22" s="37"/>
      <c r="AB22" s="38" t="s">
        <v>133</v>
      </c>
      <c r="AC22" s="31">
        <v>6</v>
      </c>
      <c r="AD22" s="4"/>
      <c r="AF22" s="18"/>
    </row>
    <row r="23" spans="1:32" ht="10.5" customHeight="1" thickBot="1" x14ac:dyDescent="0.3">
      <c r="A23" s="39" t="str">
        <f>IF($AJ$6=TRUE,A19+1,"")</f>
        <v/>
      </c>
      <c r="B23" s="40"/>
      <c r="C23" s="27"/>
      <c r="D23" s="48"/>
      <c r="E23" s="42"/>
      <c r="F23" s="43"/>
      <c r="G23" s="28"/>
      <c r="H23" s="28"/>
      <c r="I23" s="29"/>
      <c r="J23" s="53"/>
      <c r="K23" s="29"/>
      <c r="L23" s="53"/>
      <c r="M23" s="29"/>
      <c r="N23" s="29"/>
      <c r="O23" s="28"/>
      <c r="P23" s="28"/>
      <c r="Q23" s="29"/>
      <c r="R23" s="29"/>
      <c r="S23" s="55"/>
      <c r="T23" s="29"/>
      <c r="U23" s="55"/>
      <c r="V23" s="29"/>
      <c r="W23" s="28"/>
      <c r="X23" s="28"/>
      <c r="Y23" s="43"/>
      <c r="Z23" s="42"/>
      <c r="AA23" s="44"/>
      <c r="AB23" s="45"/>
      <c r="AC23" s="40"/>
      <c r="AD23" s="39" t="str">
        <f>IF($AJ$6=TRUE,AD19+1,"")</f>
        <v/>
      </c>
      <c r="AF23" s="24"/>
    </row>
    <row r="24" spans="1:32" ht="13.8" thickBot="1" x14ac:dyDescent="0.3">
      <c r="A24" s="39"/>
      <c r="B24" s="31">
        <v>11</v>
      </c>
      <c r="C24" s="32" t="s">
        <v>134</v>
      </c>
      <c r="D24" s="46"/>
      <c r="E24" s="47" t="str">
        <f>IF($AJ$6=TRUE,E16+1,"")</f>
        <v/>
      </c>
      <c r="F24" s="48"/>
      <c r="G24" s="49" t="str">
        <f>IF(F22&gt;F26,E22,IF(F26&gt;F22,E26,""))</f>
        <v/>
      </c>
      <c r="H24" s="36"/>
      <c r="I24" s="29"/>
      <c r="J24" s="53"/>
      <c r="K24" s="29"/>
      <c r="L24" s="53"/>
      <c r="M24" s="29"/>
      <c r="N24" s="29"/>
      <c r="O24" s="28"/>
      <c r="P24" s="28"/>
      <c r="Q24" s="29"/>
      <c r="R24" s="29"/>
      <c r="S24" s="55"/>
      <c r="T24" s="29"/>
      <c r="U24" s="55"/>
      <c r="V24" s="29"/>
      <c r="W24" s="36"/>
      <c r="X24" s="34" t="str">
        <f>IF(Y26&gt;Y22,Z26,IF(Y22&gt;Y26,Z22,""))</f>
        <v/>
      </c>
      <c r="Y24" s="44"/>
      <c r="Z24" s="47" t="str">
        <f>IF($AJ$6=TRUE,Z16+1,"")</f>
        <v/>
      </c>
      <c r="AA24" s="50"/>
      <c r="AB24" s="38" t="s">
        <v>135</v>
      </c>
      <c r="AC24" s="31">
        <v>11</v>
      </c>
      <c r="AD24" s="39"/>
      <c r="AF24" s="24"/>
    </row>
    <row r="25" spans="1:32" ht="10.5" customHeight="1" thickBot="1" x14ac:dyDescent="0.3">
      <c r="A25" s="4"/>
      <c r="B25" s="51"/>
      <c r="C25" s="27"/>
      <c r="D25" s="28"/>
      <c r="E25" s="52"/>
      <c r="F25" s="53"/>
      <c r="G25" s="54"/>
      <c r="H25" s="43"/>
      <c r="I25" s="29"/>
      <c r="J25" s="53"/>
      <c r="K25" s="29"/>
      <c r="L25" s="53"/>
      <c r="M25" s="29"/>
      <c r="N25" s="29"/>
      <c r="O25" s="28"/>
      <c r="P25" s="28"/>
      <c r="Q25" s="29"/>
      <c r="R25" s="29"/>
      <c r="S25" s="55"/>
      <c r="T25" s="29"/>
      <c r="U25" s="55"/>
      <c r="V25" s="29"/>
      <c r="W25" s="43"/>
      <c r="X25" s="42"/>
      <c r="Y25" s="55"/>
      <c r="Z25" s="52"/>
      <c r="AA25" s="28"/>
      <c r="AB25" s="30"/>
      <c r="AC25" s="51"/>
      <c r="AD25" s="4"/>
      <c r="AF25" s="24"/>
    </row>
    <row r="26" spans="1:32" ht="15" thickBot="1" x14ac:dyDescent="0.3">
      <c r="A26" s="4"/>
      <c r="B26" s="31">
        <v>3</v>
      </c>
      <c r="C26" s="32" t="s">
        <v>136</v>
      </c>
      <c r="D26" s="33"/>
      <c r="E26" s="34" t="str">
        <f>IF(D26&gt;D28,C26,IF(D28&gt;D26,C28,""))</f>
        <v/>
      </c>
      <c r="F26" s="56"/>
      <c r="G26" s="28"/>
      <c r="H26" s="48"/>
      <c r="I26" s="29"/>
      <c r="J26" s="53"/>
      <c r="K26" s="29"/>
      <c r="L26" s="53"/>
      <c r="M26" s="29"/>
      <c r="N26" s="29"/>
      <c r="O26" s="28"/>
      <c r="P26" s="28"/>
      <c r="Q26" s="29"/>
      <c r="R26" s="29"/>
      <c r="S26" s="55"/>
      <c r="T26" s="29"/>
      <c r="U26" s="55"/>
      <c r="V26" s="29"/>
      <c r="W26" s="44"/>
      <c r="X26" s="28"/>
      <c r="Y26" s="57"/>
      <c r="Z26" s="34" t="str">
        <f>IF(AA28&gt;AA26,AB28,IF(AA26&gt;AA28,AB26,""))</f>
        <v/>
      </c>
      <c r="AA26" s="37"/>
      <c r="AB26" s="38" t="s">
        <v>137</v>
      </c>
      <c r="AC26" s="31">
        <v>3</v>
      </c>
      <c r="AD26" s="4"/>
      <c r="AF26" s="24"/>
    </row>
    <row r="27" spans="1:32" ht="10.5" customHeight="1" thickBot="1" x14ac:dyDescent="0.3">
      <c r="A27" s="39" t="str">
        <f>IF($AJ$6=TRUE,A23+1,"")</f>
        <v/>
      </c>
      <c r="B27" s="40"/>
      <c r="C27" s="27"/>
      <c r="D27" s="48"/>
      <c r="E27" s="42"/>
      <c r="F27" s="58"/>
      <c r="G27" s="28"/>
      <c r="H27" s="53"/>
      <c r="I27" s="29"/>
      <c r="J27" s="53"/>
      <c r="K27" s="29"/>
      <c r="L27" s="53"/>
      <c r="M27" s="29"/>
      <c r="N27" s="29"/>
      <c r="O27" s="28"/>
      <c r="P27" s="28"/>
      <c r="Q27" s="29"/>
      <c r="R27" s="29"/>
      <c r="S27" s="55"/>
      <c r="T27" s="29"/>
      <c r="U27" s="55"/>
      <c r="V27" s="29"/>
      <c r="W27" s="55"/>
      <c r="X27" s="28"/>
      <c r="Y27" s="59"/>
      <c r="Z27" s="42"/>
      <c r="AA27" s="44"/>
      <c r="AB27" s="45"/>
      <c r="AC27" s="40"/>
      <c r="AD27" s="39" t="str">
        <f>IF($AJ$6=TRUE,AD23+1,"")</f>
        <v/>
      </c>
      <c r="AF27" s="24"/>
    </row>
    <row r="28" spans="1:32" ht="13.8" thickBot="1" x14ac:dyDescent="0.3">
      <c r="A28" s="39"/>
      <c r="B28" s="31">
        <v>14</v>
      </c>
      <c r="C28" s="32" t="s">
        <v>138</v>
      </c>
      <c r="D28" s="46"/>
      <c r="E28" s="28"/>
      <c r="F28" s="28"/>
      <c r="G28" s="52" t="str">
        <f>IF($AJ$6=TRUE,G12+1,"")</f>
        <v/>
      </c>
      <c r="H28" s="53"/>
      <c r="I28" s="49" t="str">
        <f>IF(H24&gt;H32,G24,IF(H32&gt;H24,G32,""))</f>
        <v/>
      </c>
      <c r="J28" s="56"/>
      <c r="K28" s="29"/>
      <c r="L28" s="53"/>
      <c r="M28" s="49" t="str">
        <f>IF(L52&gt;L20,K52,IF(L20&gt;L52,K20,""))</f>
        <v/>
      </c>
      <c r="N28" s="34"/>
      <c r="O28" s="34"/>
      <c r="P28" s="36"/>
      <c r="Q28" s="28"/>
      <c r="R28" s="29"/>
      <c r="S28" s="55"/>
      <c r="T28" s="29"/>
      <c r="U28" s="57"/>
      <c r="V28" s="34" t="str">
        <f>IF(W32&gt;W24,X32,IF(W24&gt;W32,X24,""))</f>
        <v/>
      </c>
      <c r="W28" s="55"/>
      <c r="X28" s="52" t="str">
        <f>IF($AJ$6=TRUE,X12+1,"")</f>
        <v/>
      </c>
      <c r="Y28" s="28"/>
      <c r="Z28" s="28"/>
      <c r="AA28" s="50"/>
      <c r="AB28" s="38" t="s">
        <v>139</v>
      </c>
      <c r="AC28" s="31">
        <v>14</v>
      </c>
      <c r="AD28" s="39"/>
      <c r="AF28" s="24"/>
    </row>
    <row r="29" spans="1:32" ht="10.5" customHeight="1" thickBot="1" x14ac:dyDescent="0.3">
      <c r="A29" s="4"/>
      <c r="B29" s="51"/>
      <c r="C29" s="27"/>
      <c r="D29" s="28"/>
      <c r="E29" s="28"/>
      <c r="F29" s="28"/>
      <c r="G29" s="52"/>
      <c r="H29" s="53"/>
      <c r="I29" s="54"/>
      <c r="J29" s="58"/>
      <c r="K29" s="29"/>
      <c r="L29" s="53"/>
      <c r="M29" s="54"/>
      <c r="N29" s="42"/>
      <c r="O29" s="42"/>
      <c r="P29" s="43"/>
      <c r="Q29" s="26"/>
      <c r="R29" s="29"/>
      <c r="S29" s="55"/>
      <c r="T29" s="29"/>
      <c r="U29" s="59"/>
      <c r="V29" s="42"/>
      <c r="W29" s="55"/>
      <c r="X29" s="52"/>
      <c r="Y29" s="28"/>
      <c r="Z29" s="28"/>
      <c r="AA29" s="28"/>
      <c r="AB29" s="30"/>
      <c r="AC29" s="51"/>
      <c r="AD29" s="4"/>
    </row>
    <row r="30" spans="1:32" ht="15" thickBot="1" x14ac:dyDescent="0.3">
      <c r="A30" s="4"/>
      <c r="B30" s="31">
        <v>7</v>
      </c>
      <c r="C30" s="32" t="s">
        <v>140</v>
      </c>
      <c r="D30" s="33"/>
      <c r="E30" s="34" t="str">
        <f>IF(D30&gt;D32,C30,IF(D32&gt;D30,C32,""))</f>
        <v/>
      </c>
      <c r="F30" s="36"/>
      <c r="G30" s="28"/>
      <c r="H30" s="53"/>
      <c r="I30" s="29"/>
      <c r="J30" s="28"/>
      <c r="K30" s="29"/>
      <c r="L30" s="53"/>
      <c r="M30" s="29"/>
      <c r="N30" s="29"/>
      <c r="O30" s="28"/>
      <c r="P30" s="28"/>
      <c r="Q30" s="29"/>
      <c r="R30" s="29"/>
      <c r="S30" s="55"/>
      <c r="T30" s="29"/>
      <c r="U30" s="28"/>
      <c r="V30" s="29"/>
      <c r="W30" s="55"/>
      <c r="X30" s="28"/>
      <c r="Y30" s="36"/>
      <c r="Z30" s="34" t="str">
        <f>IF(AA32&gt;AA30,AB32,IF(AA30&gt;AA32,AB30,""))</f>
        <v/>
      </c>
      <c r="AA30" s="37"/>
      <c r="AB30" s="38" t="s">
        <v>141</v>
      </c>
      <c r="AC30" s="31">
        <v>7</v>
      </c>
      <c r="AD30" s="4"/>
      <c r="AE30" s="68"/>
      <c r="AF30" s="69"/>
    </row>
    <row r="31" spans="1:32" ht="10.199999999999999" customHeight="1" thickBot="1" x14ac:dyDescent="0.3">
      <c r="A31" s="39" t="str">
        <f>IF($AJ$6=TRUE,A27+1,"")</f>
        <v/>
      </c>
      <c r="B31" s="40"/>
      <c r="C31" s="27"/>
      <c r="D31" s="48"/>
      <c r="E31" s="42"/>
      <c r="F31" s="43"/>
      <c r="G31" s="28"/>
      <c r="H31" s="53"/>
      <c r="I31" s="29"/>
      <c r="J31" s="28"/>
      <c r="K31" s="29"/>
      <c r="L31" s="53"/>
      <c r="M31" s="29"/>
      <c r="N31" s="29"/>
      <c r="O31" s="28"/>
      <c r="P31" s="28"/>
      <c r="Q31" s="29"/>
      <c r="R31" s="29"/>
      <c r="S31" s="55"/>
      <c r="T31" s="29"/>
      <c r="U31" s="28"/>
      <c r="V31" s="29"/>
      <c r="W31" s="55"/>
      <c r="X31" s="28"/>
      <c r="Y31" s="43"/>
      <c r="Z31" s="42"/>
      <c r="AA31" s="44"/>
      <c r="AB31" s="45"/>
      <c r="AC31" s="40"/>
      <c r="AD31" s="39" t="str">
        <f>IF($AJ$6=TRUE,AD27+1,"")</f>
        <v/>
      </c>
    </row>
    <row r="32" spans="1:32" thickBot="1" x14ac:dyDescent="0.3">
      <c r="A32" s="39"/>
      <c r="B32" s="31">
        <v>10</v>
      </c>
      <c r="C32" s="32" t="s">
        <v>142</v>
      </c>
      <c r="D32" s="46"/>
      <c r="E32" s="47" t="str">
        <f>IF($AJ$6=TRUE,E24+1,"")</f>
        <v/>
      </c>
      <c r="F32" s="48"/>
      <c r="G32" s="49" t="str">
        <f>IF(F30&gt;F34,E30,IF(F34&gt;F30,E34,""))</f>
        <v/>
      </c>
      <c r="H32" s="56"/>
      <c r="I32" s="29"/>
      <c r="J32" s="28"/>
      <c r="K32" s="29"/>
      <c r="L32" s="53"/>
      <c r="M32" s="70"/>
      <c r="N32" s="34" t="s">
        <v>143</v>
      </c>
      <c r="O32" s="34"/>
      <c r="P32" s="34"/>
      <c r="Q32" s="34"/>
      <c r="R32" s="71"/>
      <c r="S32" s="55"/>
      <c r="T32" s="29"/>
      <c r="U32" s="28"/>
      <c r="V32" s="29"/>
      <c r="W32" s="57"/>
      <c r="X32" s="34" t="str">
        <f>IF(Y34&gt;Y30,Z34,IF(Y30&gt;Y34,Z30,""))</f>
        <v/>
      </c>
      <c r="Y32" s="44"/>
      <c r="Z32" s="47" t="str">
        <f>IF($AJ$6=TRUE,Z24+1,"")</f>
        <v/>
      </c>
      <c r="AA32" s="50"/>
      <c r="AB32" s="38" t="s">
        <v>144</v>
      </c>
      <c r="AC32" s="31">
        <v>10</v>
      </c>
      <c r="AD32" s="39"/>
    </row>
    <row r="33" spans="1:32" ht="10.5" customHeight="1" thickBot="1" x14ac:dyDescent="0.3">
      <c r="A33" s="4"/>
      <c r="B33" s="51"/>
      <c r="C33" s="27"/>
      <c r="D33" s="28"/>
      <c r="E33" s="52"/>
      <c r="F33" s="53"/>
      <c r="G33" s="54"/>
      <c r="H33" s="58"/>
      <c r="I33" s="29"/>
      <c r="J33" s="28"/>
      <c r="K33" s="29"/>
      <c r="L33" s="53"/>
      <c r="M33" s="72"/>
      <c r="N33" s="73" t="str">
        <f>IF(O40&gt;P28,P40,IF(P28&gt;O40,M28,""))</f>
        <v/>
      </c>
      <c r="O33" s="74"/>
      <c r="P33" s="74"/>
      <c r="Q33" s="75"/>
      <c r="R33" s="76"/>
      <c r="S33" s="55"/>
      <c r="T33" s="29"/>
      <c r="U33" s="28"/>
      <c r="V33" s="29"/>
      <c r="W33" s="59"/>
      <c r="X33" s="42"/>
      <c r="Y33" s="55"/>
      <c r="Z33" s="52"/>
      <c r="AA33" s="28"/>
      <c r="AB33" s="30"/>
      <c r="AC33" s="51"/>
      <c r="AD33" s="4"/>
    </row>
    <row r="34" spans="1:32" ht="15" thickBot="1" x14ac:dyDescent="0.3">
      <c r="A34" s="4"/>
      <c r="B34" s="31">
        <v>2</v>
      </c>
      <c r="C34" s="32" t="s">
        <v>145</v>
      </c>
      <c r="D34" s="33"/>
      <c r="E34" s="34" t="str">
        <f>IF(D34&gt;D36,C34,IF(D36&gt;D34,C36,""))</f>
        <v/>
      </c>
      <c r="F34" s="56"/>
      <c r="G34" s="28"/>
      <c r="H34" s="28"/>
      <c r="I34" s="29"/>
      <c r="J34" s="28"/>
      <c r="K34" s="29"/>
      <c r="L34" s="53"/>
      <c r="M34" s="72"/>
      <c r="N34" s="77"/>
      <c r="O34" s="78"/>
      <c r="P34" s="78"/>
      <c r="Q34" s="79"/>
      <c r="R34" s="76"/>
      <c r="S34" s="55"/>
      <c r="T34" s="29"/>
      <c r="U34" s="28"/>
      <c r="V34" s="29"/>
      <c r="W34" s="28"/>
      <c r="X34" s="28"/>
      <c r="Y34" s="57"/>
      <c r="Z34" s="34" t="str">
        <f>IF(AA36&gt;AA34,AB36,IF(AA34&gt;AA36,AB34,""))</f>
        <v/>
      </c>
      <c r="AA34" s="37"/>
      <c r="AB34" s="38" t="s">
        <v>146</v>
      </c>
      <c r="AC34" s="31">
        <v>2</v>
      </c>
      <c r="AD34" s="4"/>
      <c r="AF34" s="18"/>
    </row>
    <row r="35" spans="1:32" ht="10.5" customHeight="1" thickBot="1" x14ac:dyDescent="0.3">
      <c r="A35" s="39" t="str">
        <f>IF($AJ$6=TRUE,A31+1,"")</f>
        <v/>
      </c>
      <c r="B35" s="40"/>
      <c r="C35" s="27"/>
      <c r="D35" s="48"/>
      <c r="E35" s="42"/>
      <c r="F35" s="58"/>
      <c r="G35" s="28"/>
      <c r="H35" s="28"/>
      <c r="I35" s="29"/>
      <c r="J35" s="28"/>
      <c r="K35" s="80"/>
      <c r="L35" s="53"/>
      <c r="M35" s="29"/>
      <c r="N35" s="29"/>
      <c r="O35" s="28"/>
      <c r="P35" s="28"/>
      <c r="Q35" s="29"/>
      <c r="R35" s="29"/>
      <c r="S35" s="55"/>
      <c r="T35" s="29"/>
      <c r="U35" s="28"/>
      <c r="V35" s="29"/>
      <c r="W35" s="28"/>
      <c r="X35" s="28"/>
      <c r="Y35" s="59"/>
      <c r="Z35" s="42"/>
      <c r="AA35" s="44"/>
      <c r="AB35" s="45"/>
      <c r="AC35" s="40"/>
      <c r="AD35" s="39" t="str">
        <f>IF($AJ$6=TRUE,AD31+1,"")</f>
        <v/>
      </c>
      <c r="AF35" s="24"/>
    </row>
    <row r="36" spans="1:32" ht="15" thickBot="1" x14ac:dyDescent="0.35">
      <c r="A36" s="39"/>
      <c r="B36" s="31">
        <v>15</v>
      </c>
      <c r="C36" s="32" t="s">
        <v>147</v>
      </c>
      <c r="D36" s="46"/>
      <c r="E36" s="28"/>
      <c r="F36" s="28"/>
      <c r="G36" s="28"/>
      <c r="H36" s="28"/>
      <c r="I36" s="29"/>
      <c r="J36" s="28"/>
      <c r="K36" s="81" t="str">
        <f>IF($AJ$6=TRUE,V54+1,"")</f>
        <v/>
      </c>
      <c r="L36" s="53"/>
      <c r="M36" s="29"/>
      <c r="N36" s="29"/>
      <c r="O36" s="52" t="str">
        <f>IF($AJ$6=TRUE,T36+1,"")</f>
        <v/>
      </c>
      <c r="P36" s="52"/>
      <c r="Q36" s="29"/>
      <c r="R36" s="29"/>
      <c r="S36" s="55"/>
      <c r="T36" s="67" t="str">
        <f>IF($AJ$6=TRUE,K36+1,"")</f>
        <v/>
      </c>
      <c r="U36" s="28"/>
      <c r="V36" s="29"/>
      <c r="W36" s="28"/>
      <c r="X36" s="28"/>
      <c r="Y36" s="28"/>
      <c r="Z36" s="28"/>
      <c r="AA36" s="50"/>
      <c r="AB36" s="38" t="s">
        <v>148</v>
      </c>
      <c r="AC36" s="31">
        <v>15</v>
      </c>
      <c r="AD36" s="39"/>
      <c r="AF36" s="24"/>
    </row>
    <row r="37" spans="1:32" ht="10.5" customHeight="1" x14ac:dyDescent="0.25">
      <c r="A37" s="4"/>
      <c r="B37" s="40"/>
      <c r="C37" s="27"/>
      <c r="D37" s="28"/>
      <c r="E37" s="28"/>
      <c r="F37" s="28"/>
      <c r="G37" s="28"/>
      <c r="H37" s="28"/>
      <c r="I37" s="29"/>
      <c r="J37" s="28"/>
      <c r="K37" s="80"/>
      <c r="L37" s="53"/>
      <c r="M37" s="29"/>
      <c r="N37" s="29"/>
      <c r="O37" s="28"/>
      <c r="P37" s="28"/>
      <c r="Q37" s="29"/>
      <c r="R37" s="29"/>
      <c r="S37" s="55"/>
      <c r="T37" s="29"/>
      <c r="U37" s="28"/>
      <c r="V37" s="29"/>
      <c r="W37" s="28"/>
      <c r="X37" s="28"/>
      <c r="Y37" s="28"/>
      <c r="Z37" s="28"/>
      <c r="AA37" s="28"/>
      <c r="AB37" s="30"/>
      <c r="AC37" s="51"/>
      <c r="AD37" s="4"/>
      <c r="AF37" s="24"/>
    </row>
    <row r="38" spans="1:32" ht="15" thickBot="1" x14ac:dyDescent="0.3">
      <c r="A38" s="4"/>
      <c r="B38" s="31">
        <v>1</v>
      </c>
      <c r="C38" s="32" t="s">
        <v>149</v>
      </c>
      <c r="D38" s="33"/>
      <c r="E38" s="34" t="str">
        <f>IF(D38&gt;D40,C38,IF(D40&gt;D38,C40,""))</f>
        <v/>
      </c>
      <c r="F38" s="36"/>
      <c r="G38" s="28"/>
      <c r="H38" s="28"/>
      <c r="I38" s="29"/>
      <c r="J38" s="28"/>
      <c r="K38" s="80"/>
      <c r="L38" s="53"/>
      <c r="M38" s="29"/>
      <c r="N38" s="29"/>
      <c r="O38" s="28"/>
      <c r="P38" s="28"/>
      <c r="Q38" s="29"/>
      <c r="R38" s="29"/>
      <c r="S38" s="55"/>
      <c r="T38" s="29"/>
      <c r="U38" s="28"/>
      <c r="V38" s="29"/>
      <c r="W38" s="28"/>
      <c r="X38" s="28"/>
      <c r="Y38" s="36"/>
      <c r="Z38" s="34" t="str">
        <f>IF(AA40&gt;AA38,AB40,IF(AA38&gt;AA40,AB38,""))</f>
        <v/>
      </c>
      <c r="AA38" s="37"/>
      <c r="AB38" s="38" t="s">
        <v>150</v>
      </c>
      <c r="AC38" s="31">
        <v>1</v>
      </c>
      <c r="AD38" s="4"/>
      <c r="AF38" s="24"/>
    </row>
    <row r="39" spans="1:32" ht="10.5" customHeight="1" thickBot="1" x14ac:dyDescent="0.3">
      <c r="A39" s="39" t="str">
        <f>IF($AJ$6=TRUE,A35+1,"")</f>
        <v/>
      </c>
      <c r="B39" s="40"/>
      <c r="C39" s="27"/>
      <c r="D39" s="48"/>
      <c r="E39" s="42"/>
      <c r="F39" s="43"/>
      <c r="G39" s="28"/>
      <c r="H39" s="28"/>
      <c r="I39" s="29"/>
      <c r="J39" s="28"/>
      <c r="K39" s="80"/>
      <c r="L39" s="53"/>
      <c r="M39" s="29"/>
      <c r="N39" s="29"/>
      <c r="O39" s="28"/>
      <c r="P39" s="28"/>
      <c r="Q39" s="29"/>
      <c r="R39" s="29"/>
      <c r="S39" s="55"/>
      <c r="T39" s="29"/>
      <c r="U39" s="28"/>
      <c r="V39" s="29"/>
      <c r="W39" s="28"/>
      <c r="X39" s="28"/>
      <c r="Y39" s="43"/>
      <c r="Z39" s="42"/>
      <c r="AA39" s="44"/>
      <c r="AB39" s="45"/>
      <c r="AC39" s="40"/>
      <c r="AD39" s="39" t="str">
        <f>IF($AJ$6=TRUE,AD35+1,"")</f>
        <v/>
      </c>
    </row>
    <row r="40" spans="1:32" ht="13.8" thickBot="1" x14ac:dyDescent="0.3">
      <c r="A40" s="39"/>
      <c r="B40" s="31">
        <v>16</v>
      </c>
      <c r="C40" s="32" t="s">
        <v>151</v>
      </c>
      <c r="D40" s="46"/>
      <c r="E40" s="47" t="str">
        <f>IF($AJ$6=TRUE,E32+1,"")</f>
        <v/>
      </c>
      <c r="F40" s="48"/>
      <c r="G40" s="49" t="str">
        <f>IF(F38&gt;F42,E38,IF(F42&gt;F38,E42,""))</f>
        <v/>
      </c>
      <c r="H40" s="36"/>
      <c r="I40" s="29"/>
      <c r="J40" s="28"/>
      <c r="K40" s="80"/>
      <c r="L40" s="53"/>
      <c r="M40" s="29"/>
      <c r="N40" s="29"/>
      <c r="O40" s="36"/>
      <c r="P40" s="34" t="str">
        <f>IF(S52&gt;S20,T52,IF(S20&gt;S52,T20,""))</f>
        <v/>
      </c>
      <c r="Q40" s="34"/>
      <c r="R40" s="82"/>
      <c r="S40" s="55"/>
      <c r="T40" s="29"/>
      <c r="U40" s="28"/>
      <c r="V40" s="29"/>
      <c r="W40" s="36"/>
      <c r="X40" s="34" t="str">
        <f>IF(Y42&gt;Y38,Z42,IF(Y38&gt;Y42,Z38,""))</f>
        <v/>
      </c>
      <c r="Y40" s="44"/>
      <c r="Z40" s="47" t="str">
        <f>IF($AJ$6=TRUE,Z32+1,"")</f>
        <v/>
      </c>
      <c r="AA40" s="50"/>
      <c r="AB40" s="38" t="s">
        <v>152</v>
      </c>
      <c r="AC40" s="31">
        <v>16</v>
      </c>
      <c r="AD40" s="39"/>
    </row>
    <row r="41" spans="1:32" ht="10.5" customHeight="1" thickBot="1" x14ac:dyDescent="0.3">
      <c r="A41" s="4"/>
      <c r="B41" s="51"/>
      <c r="C41" s="27"/>
      <c r="D41" s="28"/>
      <c r="E41" s="52"/>
      <c r="F41" s="53"/>
      <c r="G41" s="54"/>
      <c r="H41" s="43"/>
      <c r="I41" s="29"/>
      <c r="J41" s="28"/>
      <c r="K41" s="80"/>
      <c r="L41" s="53"/>
      <c r="M41" s="29"/>
      <c r="N41" s="29"/>
      <c r="O41" s="43"/>
      <c r="P41" s="42"/>
      <c r="Q41" s="42"/>
      <c r="R41" s="83"/>
      <c r="S41" s="55"/>
      <c r="T41" s="29"/>
      <c r="U41" s="28"/>
      <c r="V41" s="29"/>
      <c r="W41" s="43"/>
      <c r="X41" s="42"/>
      <c r="Y41" s="55"/>
      <c r="Z41" s="52"/>
      <c r="AA41" s="28"/>
      <c r="AB41" s="30"/>
      <c r="AC41" s="51"/>
      <c r="AD41" s="4"/>
    </row>
    <row r="42" spans="1:32" ht="15" thickBot="1" x14ac:dyDescent="0.3">
      <c r="A42" s="4"/>
      <c r="B42" s="31">
        <v>8</v>
      </c>
      <c r="C42" s="32" t="s">
        <v>153</v>
      </c>
      <c r="D42" s="33"/>
      <c r="E42" s="34" t="str">
        <f>IF(D42&gt;D44,C42,IF(D44&gt;D42,C44,""))</f>
        <v/>
      </c>
      <c r="F42" s="56"/>
      <c r="G42" s="28"/>
      <c r="H42" s="48"/>
      <c r="I42" s="29"/>
      <c r="J42" s="28"/>
      <c r="K42" s="80"/>
      <c r="L42" s="53"/>
      <c r="M42" s="29"/>
      <c r="N42" s="29"/>
      <c r="O42" s="28"/>
      <c r="P42" s="28"/>
      <c r="Q42" s="29"/>
      <c r="R42" s="29"/>
      <c r="S42" s="55"/>
      <c r="T42" s="29"/>
      <c r="U42" s="28"/>
      <c r="V42" s="29"/>
      <c r="W42" s="44"/>
      <c r="X42" s="28"/>
      <c r="Y42" s="57"/>
      <c r="Z42" s="34" t="str">
        <f>IF(AA44&gt;AA42,AB44,IF(AA42&gt;AA44,AB42,""))</f>
        <v/>
      </c>
      <c r="AA42" s="37"/>
      <c r="AB42" s="38" t="s">
        <v>154</v>
      </c>
      <c r="AC42" s="31">
        <v>8</v>
      </c>
      <c r="AD42" s="4"/>
    </row>
    <row r="43" spans="1:32" ht="10.5" customHeight="1" thickBot="1" x14ac:dyDescent="0.3">
      <c r="A43" s="39" t="str">
        <f>IF($AJ$6=TRUE,A39+1,"")</f>
        <v/>
      </c>
      <c r="B43" s="40"/>
      <c r="C43" s="27"/>
      <c r="D43" s="48"/>
      <c r="E43" s="42"/>
      <c r="F43" s="58"/>
      <c r="G43" s="28"/>
      <c r="H43" s="53"/>
      <c r="I43" s="29"/>
      <c r="J43" s="28"/>
      <c r="K43" s="80"/>
      <c r="L43" s="53"/>
      <c r="M43" s="29"/>
      <c r="N43" s="29"/>
      <c r="O43" s="28"/>
      <c r="P43" s="28"/>
      <c r="Q43" s="29"/>
      <c r="R43" s="29"/>
      <c r="S43" s="55"/>
      <c r="T43" s="29"/>
      <c r="U43" s="28"/>
      <c r="V43" s="29"/>
      <c r="W43" s="55"/>
      <c r="X43" s="28"/>
      <c r="Y43" s="59"/>
      <c r="Z43" s="42"/>
      <c r="AA43" s="44"/>
      <c r="AB43" s="45"/>
      <c r="AC43" s="40"/>
      <c r="AD43" s="39" t="str">
        <f>IF($AJ$6=TRUE,AD39+1,"")</f>
        <v/>
      </c>
    </row>
    <row r="44" spans="1:32" ht="13.8" thickBot="1" x14ac:dyDescent="0.3">
      <c r="A44" s="39"/>
      <c r="B44" s="31">
        <v>9</v>
      </c>
      <c r="C44" s="32" t="s">
        <v>155</v>
      </c>
      <c r="D44" s="46"/>
      <c r="E44" s="28"/>
      <c r="F44" s="28"/>
      <c r="G44" s="52" t="str">
        <f>IF($AJ$6=TRUE,G28+1,"")</f>
        <v/>
      </c>
      <c r="H44" s="53"/>
      <c r="I44" s="49" t="str">
        <f>IF(H40&gt;H48,G40,IF(H48&gt;H40,G48,""))</f>
        <v/>
      </c>
      <c r="J44" s="36"/>
      <c r="K44" s="80"/>
      <c r="L44" s="53"/>
      <c r="M44" s="29"/>
      <c r="N44" s="29"/>
      <c r="O44" s="28"/>
      <c r="P44" s="28"/>
      <c r="Q44" s="29"/>
      <c r="R44" s="29"/>
      <c r="S44" s="55"/>
      <c r="T44" s="29"/>
      <c r="U44" s="36"/>
      <c r="V44" s="34" t="str">
        <f>IF(W48&gt;W40,X48,IF(W40&gt;W48,X40,""))</f>
        <v/>
      </c>
      <c r="W44" s="55"/>
      <c r="X44" s="52" t="str">
        <f>IF($AJ$6=TRUE,X28+1,"")</f>
        <v/>
      </c>
      <c r="Y44" s="28"/>
      <c r="Z44" s="28"/>
      <c r="AA44" s="50"/>
      <c r="AB44" s="38" t="s">
        <v>156</v>
      </c>
      <c r="AC44" s="31">
        <v>9</v>
      </c>
      <c r="AD44" s="39"/>
    </row>
    <row r="45" spans="1:32" ht="10.5" customHeight="1" thickBot="1" x14ac:dyDescent="0.3">
      <c r="A45" s="4"/>
      <c r="B45" s="51"/>
      <c r="C45" s="27"/>
      <c r="D45" s="28"/>
      <c r="E45" s="28"/>
      <c r="F45" s="28"/>
      <c r="G45" s="52"/>
      <c r="H45" s="53"/>
      <c r="I45" s="54"/>
      <c r="J45" s="43"/>
      <c r="K45" s="80"/>
      <c r="L45" s="53"/>
      <c r="M45" s="29"/>
      <c r="N45" s="29"/>
      <c r="O45" s="28"/>
      <c r="P45" s="28"/>
      <c r="Q45" s="29"/>
      <c r="R45" s="29"/>
      <c r="S45" s="55"/>
      <c r="T45" s="29"/>
      <c r="U45" s="43"/>
      <c r="V45" s="42"/>
      <c r="W45" s="55"/>
      <c r="X45" s="52"/>
      <c r="Y45" s="28"/>
      <c r="Z45" s="28"/>
      <c r="AA45" s="28"/>
      <c r="AB45" s="30"/>
      <c r="AC45" s="51"/>
      <c r="AD45" s="4"/>
    </row>
    <row r="46" spans="1:32" ht="15" thickBot="1" x14ac:dyDescent="0.3">
      <c r="A46" s="4"/>
      <c r="B46" s="31">
        <v>5</v>
      </c>
      <c r="C46" s="32" t="s">
        <v>157</v>
      </c>
      <c r="D46" s="33"/>
      <c r="E46" s="34" t="str">
        <f>IF(D46&gt;D48,C46,IF(D48&gt;D46,C48,""))</f>
        <v/>
      </c>
      <c r="F46" s="36"/>
      <c r="G46" s="28"/>
      <c r="H46" s="53"/>
      <c r="I46" s="29"/>
      <c r="J46" s="48"/>
      <c r="K46" s="80"/>
      <c r="L46" s="53"/>
      <c r="M46" s="29"/>
      <c r="N46" s="29"/>
      <c r="O46" s="28"/>
      <c r="P46" s="28"/>
      <c r="Q46" s="29"/>
      <c r="R46" s="29"/>
      <c r="S46" s="55"/>
      <c r="T46" s="29"/>
      <c r="U46" s="44"/>
      <c r="V46" s="29"/>
      <c r="W46" s="55"/>
      <c r="X46" s="28"/>
      <c r="Y46" s="36"/>
      <c r="Z46" s="34" t="str">
        <f>IF(AA48&gt;AA46,AB48,IF(AA46&gt;AA48,AB46,""))</f>
        <v/>
      </c>
      <c r="AA46" s="37"/>
      <c r="AB46" s="38" t="s">
        <v>158</v>
      </c>
      <c r="AC46" s="31">
        <v>5</v>
      </c>
      <c r="AD46" s="4"/>
    </row>
    <row r="47" spans="1:32" ht="10.5" customHeight="1" thickBot="1" x14ac:dyDescent="0.3">
      <c r="A47" s="39" t="str">
        <f>IF($AJ$6=TRUE,A43+1,"")</f>
        <v/>
      </c>
      <c r="B47" s="40"/>
      <c r="C47" s="27"/>
      <c r="D47" s="48"/>
      <c r="E47" s="42"/>
      <c r="F47" s="43"/>
      <c r="G47" s="28"/>
      <c r="H47" s="53"/>
      <c r="I47" s="29"/>
      <c r="J47" s="53"/>
      <c r="K47" s="80"/>
      <c r="L47" s="53"/>
      <c r="M47" s="29"/>
      <c r="N47" s="29"/>
      <c r="O47" s="28"/>
      <c r="P47" s="28"/>
      <c r="Q47" s="29"/>
      <c r="R47" s="29"/>
      <c r="S47" s="55"/>
      <c r="T47" s="29"/>
      <c r="U47" s="55"/>
      <c r="V47" s="29"/>
      <c r="W47" s="55"/>
      <c r="X47" s="28"/>
      <c r="Y47" s="43"/>
      <c r="Z47" s="42"/>
      <c r="AA47" s="44"/>
      <c r="AB47" s="45"/>
      <c r="AC47" s="40"/>
      <c r="AD47" s="39" t="str">
        <f>IF($AJ$6=TRUE,AD43+1,"")</f>
        <v/>
      </c>
    </row>
    <row r="48" spans="1:32" ht="13.8" thickBot="1" x14ac:dyDescent="0.3">
      <c r="A48" s="39"/>
      <c r="B48" s="31">
        <v>12</v>
      </c>
      <c r="C48" s="84" t="s">
        <v>159</v>
      </c>
      <c r="D48" s="46"/>
      <c r="E48" s="47" t="str">
        <f>IF($AJ$6=TRUE,E40+1,"")</f>
        <v/>
      </c>
      <c r="F48" s="48"/>
      <c r="G48" s="49" t="str">
        <f>IF(F46&gt;F50,E46,IF(F50&gt;F46,E50,""))</f>
        <v/>
      </c>
      <c r="H48" s="56"/>
      <c r="I48" s="29"/>
      <c r="J48" s="53"/>
      <c r="K48" s="80"/>
      <c r="L48" s="53"/>
      <c r="M48" s="29"/>
      <c r="N48" s="29"/>
      <c r="O48" s="28"/>
      <c r="P48" s="28"/>
      <c r="Q48" s="29"/>
      <c r="R48" s="29"/>
      <c r="S48" s="55"/>
      <c r="T48" s="29"/>
      <c r="U48" s="55"/>
      <c r="V48" s="29"/>
      <c r="W48" s="57"/>
      <c r="X48" s="34" t="str">
        <f>IF(Y50&gt;Y46,Z50,IF(Y46&gt;Y50,Z46,""))</f>
        <v/>
      </c>
      <c r="Y48" s="44"/>
      <c r="Z48" s="47" t="str">
        <f>IF($AJ$6=TRUE,Z40+1,"")</f>
        <v/>
      </c>
      <c r="AA48" s="50"/>
      <c r="AB48" s="38" t="s">
        <v>160</v>
      </c>
      <c r="AC48" s="31">
        <v>12</v>
      </c>
      <c r="AD48" s="39"/>
    </row>
    <row r="49" spans="1:30" ht="10.5" customHeight="1" thickBot="1" x14ac:dyDescent="0.3">
      <c r="A49" s="4"/>
      <c r="B49" s="51"/>
      <c r="C49" s="27"/>
      <c r="D49" s="28"/>
      <c r="E49" s="52"/>
      <c r="F49" s="53"/>
      <c r="G49" s="54"/>
      <c r="H49" s="58"/>
      <c r="I49" s="29"/>
      <c r="J49" s="53"/>
      <c r="K49" s="80"/>
      <c r="L49" s="53"/>
      <c r="M49" s="29"/>
      <c r="N49" s="29"/>
      <c r="O49" s="28"/>
      <c r="P49" s="28"/>
      <c r="Q49" s="29"/>
      <c r="R49" s="29"/>
      <c r="S49" s="55"/>
      <c r="T49" s="29"/>
      <c r="U49" s="55"/>
      <c r="V49" s="29"/>
      <c r="W49" s="59"/>
      <c r="X49" s="42"/>
      <c r="Y49" s="55"/>
      <c r="Z49" s="52"/>
      <c r="AA49" s="28"/>
      <c r="AB49" s="30"/>
      <c r="AC49" s="51"/>
      <c r="AD49" s="4"/>
    </row>
    <row r="50" spans="1:30" ht="15" thickBot="1" x14ac:dyDescent="0.3">
      <c r="A50" s="4"/>
      <c r="B50" s="31">
        <v>4</v>
      </c>
      <c r="C50" s="32" t="s">
        <v>161</v>
      </c>
      <c r="D50" s="33"/>
      <c r="E50" s="34" t="str">
        <f>IF(D50&gt;D52,C50,IF(D52&gt;D50,C52,""))</f>
        <v/>
      </c>
      <c r="F50" s="56"/>
      <c r="G50" s="28"/>
      <c r="H50" s="28"/>
      <c r="I50" s="29"/>
      <c r="J50" s="53"/>
      <c r="K50" s="80"/>
      <c r="L50" s="53"/>
      <c r="M50" s="29"/>
      <c r="N50" s="29"/>
      <c r="O50" s="28"/>
      <c r="P50" s="28"/>
      <c r="Q50" s="29"/>
      <c r="R50" s="29"/>
      <c r="S50" s="55"/>
      <c r="T50" s="29"/>
      <c r="U50" s="55"/>
      <c r="V50" s="29"/>
      <c r="W50" s="28"/>
      <c r="X50" s="28"/>
      <c r="Y50" s="57"/>
      <c r="Z50" s="34" t="str">
        <f>IF(AA52&gt;AA50,AB52,IF(AA50&gt;AA52,AB50,""))</f>
        <v/>
      </c>
      <c r="AA50" s="37"/>
      <c r="AB50" s="38" t="s">
        <v>162</v>
      </c>
      <c r="AC50" s="31">
        <v>4</v>
      </c>
      <c r="AD50" s="4"/>
    </row>
    <row r="51" spans="1:30" ht="10.5" customHeight="1" thickBot="1" x14ac:dyDescent="0.3">
      <c r="A51" s="39" t="str">
        <f>IF($AJ$6=TRUE,A47+1,"")</f>
        <v/>
      </c>
      <c r="B51" s="40"/>
      <c r="C51" s="27"/>
      <c r="D51" s="48"/>
      <c r="E51" s="42"/>
      <c r="F51" s="58"/>
      <c r="G51" s="28"/>
      <c r="H51" s="28"/>
      <c r="I51" s="29"/>
      <c r="J51" s="53"/>
      <c r="K51" s="80"/>
      <c r="L51" s="53"/>
      <c r="M51" s="29"/>
      <c r="N51" s="29"/>
      <c r="O51" s="28"/>
      <c r="P51" s="28"/>
      <c r="Q51" s="29"/>
      <c r="R51" s="29"/>
      <c r="S51" s="55"/>
      <c r="T51" s="29"/>
      <c r="U51" s="55"/>
      <c r="V51" s="29"/>
      <c r="W51" s="28"/>
      <c r="X51" s="28"/>
      <c r="Y51" s="59"/>
      <c r="Z51" s="42"/>
      <c r="AA51" s="44"/>
      <c r="AB51" s="45"/>
      <c r="AC51" s="40"/>
      <c r="AD51" s="39" t="str">
        <f>IF($AJ$6=TRUE,AD47+1,"")</f>
        <v/>
      </c>
    </row>
    <row r="52" spans="1:30" ht="13.8" thickBot="1" x14ac:dyDescent="0.3">
      <c r="A52" s="39"/>
      <c r="B52" s="31">
        <v>13</v>
      </c>
      <c r="C52" s="32" t="s">
        <v>163</v>
      </c>
      <c r="D52" s="46"/>
      <c r="E52" s="28"/>
      <c r="F52" s="28"/>
      <c r="G52" s="28"/>
      <c r="H52" s="64"/>
      <c r="I52" s="64"/>
      <c r="J52" s="53"/>
      <c r="K52" s="49" t="str">
        <f>IF(J44&gt;J60,I44,IF(J60&gt;J44,I60,""))</f>
        <v/>
      </c>
      <c r="L52" s="56"/>
      <c r="M52" s="29"/>
      <c r="N52" s="29"/>
      <c r="O52" s="28"/>
      <c r="P52" s="28"/>
      <c r="Q52" s="29"/>
      <c r="R52" s="29"/>
      <c r="S52" s="57"/>
      <c r="T52" s="34" t="str">
        <f>IF(U60&gt;U44,V60,IF(U44&gt;U60,V44,""))</f>
        <v/>
      </c>
      <c r="U52" s="55"/>
      <c r="V52" s="64"/>
      <c r="W52" s="64"/>
      <c r="X52" s="28"/>
      <c r="Y52" s="28"/>
      <c r="Z52" s="28"/>
      <c r="AA52" s="50"/>
      <c r="AB52" s="38" t="s">
        <v>164</v>
      </c>
      <c r="AC52" s="31">
        <v>13</v>
      </c>
      <c r="AD52" s="39"/>
    </row>
    <row r="53" spans="1:30" ht="10.5" customHeight="1" thickBot="1" x14ac:dyDescent="0.3">
      <c r="A53" s="4"/>
      <c r="B53" s="51"/>
      <c r="C53" s="27"/>
      <c r="D53" s="28"/>
      <c r="E53" s="28"/>
      <c r="F53" s="28"/>
      <c r="G53" s="28"/>
      <c r="H53" s="64"/>
      <c r="I53" s="64"/>
      <c r="J53" s="53"/>
      <c r="K53" s="54"/>
      <c r="L53" s="58"/>
      <c r="M53" s="29"/>
      <c r="N53" s="29"/>
      <c r="O53" s="28"/>
      <c r="P53" s="28"/>
      <c r="Q53" s="29"/>
      <c r="R53" s="29"/>
      <c r="S53" s="59"/>
      <c r="T53" s="42"/>
      <c r="U53" s="55"/>
      <c r="V53" s="64"/>
      <c r="W53" s="64"/>
      <c r="X53" s="28"/>
      <c r="Y53" s="28"/>
      <c r="Z53" s="28"/>
      <c r="AA53" s="28"/>
      <c r="AB53" s="30"/>
      <c r="AC53" s="51"/>
      <c r="AD53" s="4"/>
    </row>
    <row r="54" spans="1:30" ht="15" thickBot="1" x14ac:dyDescent="0.35">
      <c r="A54" s="4"/>
      <c r="B54" s="31">
        <v>6</v>
      </c>
      <c r="C54" s="32" t="s">
        <v>165</v>
      </c>
      <c r="D54" s="33"/>
      <c r="E54" s="34" t="str">
        <f>IF(D54&gt;D56,C54,IF(D56&gt;D54,C56,""))</f>
        <v/>
      </c>
      <c r="F54" s="36"/>
      <c r="G54" s="28"/>
      <c r="H54" s="28"/>
      <c r="I54" s="66" t="str">
        <f>IF($AJ$6=TRUE,I22+1,"")</f>
        <v/>
      </c>
      <c r="J54" s="53"/>
      <c r="K54" s="29"/>
      <c r="L54" s="85"/>
      <c r="M54" s="29"/>
      <c r="N54" s="29"/>
      <c r="O54" s="28"/>
      <c r="P54" s="28"/>
      <c r="Q54" s="29"/>
      <c r="R54" s="29"/>
      <c r="S54" s="28"/>
      <c r="T54" s="29"/>
      <c r="U54" s="55"/>
      <c r="V54" s="67" t="str">
        <f>IF($AJ$6=TRUE,V22+1,"")</f>
        <v/>
      </c>
      <c r="W54" s="28"/>
      <c r="X54" s="28"/>
      <c r="Y54" s="36"/>
      <c r="Z54" s="34" t="str">
        <f>IF(AA56&gt;AA54,AB56,IF(AA54&gt;AA56,AB54,""))</f>
        <v/>
      </c>
      <c r="AA54" s="37"/>
      <c r="AB54" s="38" t="s">
        <v>166</v>
      </c>
      <c r="AC54" s="31">
        <v>6</v>
      </c>
      <c r="AD54" s="4"/>
    </row>
    <row r="55" spans="1:30" ht="10.5" customHeight="1" thickBot="1" x14ac:dyDescent="0.3">
      <c r="A55" s="39" t="str">
        <f>IF($AJ$6=TRUE,A51+1,"")</f>
        <v/>
      </c>
      <c r="B55" s="40"/>
      <c r="C55" s="27"/>
      <c r="D55" s="48"/>
      <c r="E55" s="42"/>
      <c r="F55" s="43"/>
      <c r="G55" s="28"/>
      <c r="H55" s="28"/>
      <c r="I55" s="29"/>
      <c r="J55" s="53"/>
      <c r="K55" s="29"/>
      <c r="L55" s="26"/>
      <c r="M55" s="29"/>
      <c r="N55" s="29"/>
      <c r="O55" s="28"/>
      <c r="P55" s="28"/>
      <c r="Q55" s="29"/>
      <c r="R55" s="29"/>
      <c r="S55" s="28"/>
      <c r="T55" s="29"/>
      <c r="U55" s="55"/>
      <c r="V55" s="29"/>
      <c r="W55" s="28"/>
      <c r="X55" s="28"/>
      <c r="Y55" s="43"/>
      <c r="Z55" s="42"/>
      <c r="AA55" s="44"/>
      <c r="AB55" s="45"/>
      <c r="AC55" s="40"/>
      <c r="AD55" s="39" t="str">
        <f>IF($AJ$6=TRUE,AD51+1,"")</f>
        <v/>
      </c>
    </row>
    <row r="56" spans="1:30" ht="13.8" thickBot="1" x14ac:dyDescent="0.3">
      <c r="A56" s="39"/>
      <c r="B56" s="31">
        <v>11</v>
      </c>
      <c r="C56" s="32" t="s">
        <v>167</v>
      </c>
      <c r="D56" s="46"/>
      <c r="E56" s="47" t="str">
        <f>IF($AJ$6=TRUE,E48+1,"")</f>
        <v/>
      </c>
      <c r="F56" s="48"/>
      <c r="G56" s="49" t="str">
        <f>IF(F54&gt;F58,E54,IF(F58&gt;F54,E58,""))</f>
        <v/>
      </c>
      <c r="H56" s="36"/>
      <c r="I56" s="29"/>
      <c r="J56" s="53"/>
      <c r="K56" s="29"/>
      <c r="L56" s="26"/>
      <c r="M56" s="29"/>
      <c r="N56" s="29"/>
      <c r="O56" s="28"/>
      <c r="P56" s="28"/>
      <c r="Q56" s="29"/>
      <c r="R56" s="29"/>
      <c r="S56" s="28"/>
      <c r="T56" s="29"/>
      <c r="U56" s="55"/>
      <c r="V56" s="29"/>
      <c r="W56" s="36"/>
      <c r="X56" s="34" t="str">
        <f>IF(Y58&gt;Y54,Z58,IF(Y54&gt;Y58,Z54,""))</f>
        <v/>
      </c>
      <c r="Y56" s="44"/>
      <c r="Z56" s="47" t="str">
        <f>IF($AJ$6=TRUE,Z48+1,"")</f>
        <v/>
      </c>
      <c r="AA56" s="50"/>
      <c r="AB56" s="38" t="s">
        <v>168</v>
      </c>
      <c r="AC56" s="86">
        <v>11</v>
      </c>
      <c r="AD56" s="39"/>
    </row>
    <row r="57" spans="1:30" ht="10.5" customHeight="1" thickBot="1" x14ac:dyDescent="0.3">
      <c r="A57" s="4"/>
      <c r="B57" s="51"/>
      <c r="C57" s="27"/>
      <c r="D57" s="28"/>
      <c r="E57" s="52"/>
      <c r="F57" s="53"/>
      <c r="G57" s="54"/>
      <c r="H57" s="43"/>
      <c r="I57" s="29"/>
      <c r="J57" s="53"/>
      <c r="K57" s="29"/>
      <c r="L57" s="26"/>
      <c r="M57" s="29"/>
      <c r="N57" s="29"/>
      <c r="O57" s="28"/>
      <c r="P57" s="28"/>
      <c r="Q57" s="29"/>
      <c r="R57" s="29"/>
      <c r="S57" s="28"/>
      <c r="T57" s="29"/>
      <c r="U57" s="55"/>
      <c r="V57" s="29"/>
      <c r="W57" s="43"/>
      <c r="X57" s="42"/>
      <c r="Y57" s="55"/>
      <c r="Z57" s="52"/>
      <c r="AA57" s="28"/>
      <c r="AB57" s="30"/>
      <c r="AC57" s="51"/>
      <c r="AD57" s="4"/>
    </row>
    <row r="58" spans="1:30" ht="15" thickBot="1" x14ac:dyDescent="0.3">
      <c r="A58" s="4"/>
      <c r="B58" s="31">
        <v>3</v>
      </c>
      <c r="C58" s="32" t="s">
        <v>169</v>
      </c>
      <c r="D58" s="33"/>
      <c r="E58" s="34" t="str">
        <f>IF(D58&gt;D60,C58,IF(D60&gt;D58,C60,""))</f>
        <v/>
      </c>
      <c r="F58" s="56"/>
      <c r="G58" s="28"/>
      <c r="H58" s="48"/>
      <c r="I58" s="29"/>
      <c r="J58" s="53"/>
      <c r="K58" s="29"/>
      <c r="L58" s="26"/>
      <c r="M58" s="29"/>
      <c r="N58" s="29"/>
      <c r="O58" s="28"/>
      <c r="P58" s="28"/>
      <c r="Q58" s="29"/>
      <c r="R58" s="29"/>
      <c r="S58" s="28"/>
      <c r="T58" s="29"/>
      <c r="U58" s="55"/>
      <c r="V58" s="29"/>
      <c r="W58" s="44"/>
      <c r="X58" s="28"/>
      <c r="Y58" s="57"/>
      <c r="Z58" s="34" t="str">
        <f>IF(AA60&gt;AA58,AB60,IF(AA58&gt;AA60,AB58,""))</f>
        <v/>
      </c>
      <c r="AA58" s="37"/>
      <c r="AB58" s="38" t="s">
        <v>170</v>
      </c>
      <c r="AC58" s="31">
        <v>3</v>
      </c>
      <c r="AD58" s="4"/>
    </row>
    <row r="59" spans="1:30" ht="10.5" customHeight="1" thickBot="1" x14ac:dyDescent="0.3">
      <c r="A59" s="39" t="str">
        <f>IF($AJ$6=TRUE,A55+1,"")</f>
        <v/>
      </c>
      <c r="B59" s="40"/>
      <c r="C59" s="27"/>
      <c r="D59" s="48"/>
      <c r="E59" s="42"/>
      <c r="F59" s="58"/>
      <c r="G59" s="28"/>
      <c r="H59" s="53"/>
      <c r="I59" s="29"/>
      <c r="J59" s="53"/>
      <c r="K59" s="29"/>
      <c r="L59" s="26"/>
      <c r="M59" s="29"/>
      <c r="N59" s="29"/>
      <c r="O59" s="28"/>
      <c r="P59" s="28"/>
      <c r="Q59" s="29"/>
      <c r="R59" s="29"/>
      <c r="S59" s="28"/>
      <c r="T59" s="29"/>
      <c r="U59" s="55"/>
      <c r="V59" s="29"/>
      <c r="W59" s="55"/>
      <c r="X59" s="28"/>
      <c r="Y59" s="59"/>
      <c r="Z59" s="42"/>
      <c r="AA59" s="44"/>
      <c r="AB59" s="45"/>
      <c r="AC59" s="40"/>
      <c r="AD59" s="39" t="str">
        <f>IF($AJ$6=TRUE,AD55+1,"")</f>
        <v/>
      </c>
    </row>
    <row r="60" spans="1:30" ht="13.8" thickBot="1" x14ac:dyDescent="0.3">
      <c r="A60" s="39"/>
      <c r="B60" s="31">
        <v>14</v>
      </c>
      <c r="C60" s="32" t="s">
        <v>171</v>
      </c>
      <c r="D60" s="46"/>
      <c r="E60" s="28"/>
      <c r="F60" s="28"/>
      <c r="G60" s="52" t="str">
        <f>IF($AJ$6=TRUE,G44+1,"")</f>
        <v/>
      </c>
      <c r="H60" s="53"/>
      <c r="I60" s="49" t="str">
        <f>IF(H56&gt;H64,G56,IF(H64&gt;H56,G64,""))</f>
        <v/>
      </c>
      <c r="J60" s="56"/>
      <c r="K60" s="29"/>
      <c r="L60" s="26"/>
      <c r="M60" s="29"/>
      <c r="N60" s="29"/>
      <c r="O60" s="28"/>
      <c r="P60" s="28"/>
      <c r="Q60" s="29"/>
      <c r="R60" s="29"/>
      <c r="S60" s="28"/>
      <c r="T60" s="29"/>
      <c r="U60" s="57"/>
      <c r="V60" s="34" t="str">
        <f>IF(W64&gt;W56,X64,IF(W56&gt;W64,X56,""))</f>
        <v/>
      </c>
      <c r="W60" s="55"/>
      <c r="X60" s="52" t="str">
        <f>IF($AJ$6=TRUE,X44+1,"")</f>
        <v/>
      </c>
      <c r="Y60" s="28"/>
      <c r="Z60" s="28"/>
      <c r="AA60" s="50"/>
      <c r="AB60" s="38" t="s">
        <v>172</v>
      </c>
      <c r="AC60" s="31">
        <v>14</v>
      </c>
      <c r="AD60" s="39"/>
    </row>
    <row r="61" spans="1:30" ht="10.5" customHeight="1" thickBot="1" x14ac:dyDescent="0.3">
      <c r="A61" s="4"/>
      <c r="B61" s="51"/>
      <c r="C61" s="27"/>
      <c r="D61" s="28"/>
      <c r="E61" s="28"/>
      <c r="F61" s="28"/>
      <c r="G61" s="52"/>
      <c r="H61" s="53"/>
      <c r="I61" s="54"/>
      <c r="J61" s="58"/>
      <c r="K61" s="29"/>
      <c r="L61" s="26"/>
      <c r="M61" s="29"/>
      <c r="N61" s="29"/>
      <c r="O61" s="28"/>
      <c r="P61" s="28"/>
      <c r="Q61" s="29"/>
      <c r="R61" s="29"/>
      <c r="S61" s="28"/>
      <c r="T61" s="29"/>
      <c r="U61" s="59"/>
      <c r="V61" s="42"/>
      <c r="W61" s="55"/>
      <c r="X61" s="52"/>
      <c r="Y61" s="28"/>
      <c r="Z61" s="28"/>
      <c r="AA61" s="28"/>
      <c r="AB61" s="30"/>
      <c r="AC61" s="51"/>
      <c r="AD61" s="4"/>
    </row>
    <row r="62" spans="1:30" ht="15" thickBot="1" x14ac:dyDescent="0.3">
      <c r="A62" s="4"/>
      <c r="B62" s="31">
        <v>7</v>
      </c>
      <c r="C62" s="32" t="s">
        <v>173</v>
      </c>
      <c r="D62" s="33"/>
      <c r="E62" s="34" t="str">
        <f>IF(D62&gt;D64,C62,IF(D64&gt;D62,C64,""))</f>
        <v/>
      </c>
      <c r="F62" s="36"/>
      <c r="G62" s="28"/>
      <c r="H62" s="53"/>
      <c r="I62" s="29"/>
      <c r="J62" s="28"/>
      <c r="K62" s="29"/>
      <c r="L62" s="26"/>
      <c r="M62" s="29"/>
      <c r="N62" s="29"/>
      <c r="O62" s="28"/>
      <c r="P62" s="28"/>
      <c r="Q62" s="29"/>
      <c r="R62" s="29"/>
      <c r="S62" s="28"/>
      <c r="T62" s="29"/>
      <c r="U62" s="28"/>
      <c r="V62" s="29"/>
      <c r="W62" s="55"/>
      <c r="X62" s="28"/>
      <c r="Y62" s="36"/>
      <c r="Z62" s="34" t="str">
        <f>IF(AA64&gt;AA62,AB64,IF(AA62&gt;AA64,AB62,""))</f>
        <v/>
      </c>
      <c r="AA62" s="37"/>
      <c r="AB62" s="38" t="s">
        <v>174</v>
      </c>
      <c r="AC62" s="31">
        <v>7</v>
      </c>
      <c r="AD62" s="4"/>
    </row>
    <row r="63" spans="1:30" ht="10.5" customHeight="1" thickBot="1" x14ac:dyDescent="0.3">
      <c r="A63" s="39" t="str">
        <f>IF($AJ$6=TRUE,A59+1,"")</f>
        <v/>
      </c>
      <c r="B63" s="40"/>
      <c r="C63" s="27"/>
      <c r="D63" s="48"/>
      <c r="E63" s="42"/>
      <c r="F63" s="43"/>
      <c r="G63" s="28"/>
      <c r="H63" s="53"/>
      <c r="I63" s="29"/>
      <c r="J63" s="28"/>
      <c r="K63" s="29"/>
      <c r="L63" s="26"/>
      <c r="M63" s="29"/>
      <c r="N63" s="29"/>
      <c r="O63" s="28"/>
      <c r="P63" s="28"/>
      <c r="Q63" s="29"/>
      <c r="R63" s="29"/>
      <c r="S63" s="28"/>
      <c r="T63" s="29"/>
      <c r="U63" s="28"/>
      <c r="V63" s="29"/>
      <c r="W63" s="55"/>
      <c r="X63" s="28"/>
      <c r="Y63" s="43"/>
      <c r="Z63" s="42"/>
      <c r="AA63" s="44"/>
      <c r="AB63" s="45"/>
      <c r="AC63" s="40"/>
      <c r="AD63" s="39" t="str">
        <f>IF($AJ$6=TRUE,AD59+1,"")</f>
        <v/>
      </c>
    </row>
    <row r="64" spans="1:30" ht="13.8" thickBot="1" x14ac:dyDescent="0.3">
      <c r="A64" s="39"/>
      <c r="B64" s="31">
        <v>10</v>
      </c>
      <c r="C64" s="32" t="s">
        <v>175</v>
      </c>
      <c r="D64" s="46"/>
      <c r="E64" s="47" t="str">
        <f>IF($AJ$6=TRUE,E56+1,"")</f>
        <v/>
      </c>
      <c r="F64" s="48"/>
      <c r="G64" s="49" t="str">
        <f>IF(F62&gt;F66,E62,IF(F66&gt;F62,E66,""))</f>
        <v/>
      </c>
      <c r="H64" s="56"/>
      <c r="I64" s="29"/>
      <c r="J64" s="28"/>
      <c r="L64" s="26"/>
      <c r="M64" s="29"/>
      <c r="N64" s="29"/>
      <c r="O64" s="28"/>
      <c r="P64" s="28"/>
      <c r="Q64" s="29"/>
      <c r="R64" s="29"/>
      <c r="S64" s="29"/>
      <c r="T64" s="29"/>
      <c r="U64" s="28"/>
      <c r="V64" s="29"/>
      <c r="W64" s="57"/>
      <c r="X64" s="34" t="str">
        <f>IF(Y66&gt;Y62,Z66,IF(Y62&gt;Y66,Z62,""))</f>
        <v/>
      </c>
      <c r="Y64" s="44"/>
      <c r="Z64" s="47" t="str">
        <f>IF($AJ$6=TRUE,Z56+1,"")</f>
        <v/>
      </c>
      <c r="AA64" s="50"/>
      <c r="AB64" s="38" t="s">
        <v>176</v>
      </c>
      <c r="AC64" s="31">
        <v>10</v>
      </c>
      <c r="AD64" s="39"/>
    </row>
    <row r="65" spans="1:30" ht="10.5" customHeight="1" thickBot="1" x14ac:dyDescent="0.3">
      <c r="A65" s="4"/>
      <c r="B65" s="51"/>
      <c r="C65" s="27"/>
      <c r="D65" s="28"/>
      <c r="E65" s="52"/>
      <c r="F65" s="53"/>
      <c r="G65" s="54"/>
      <c r="H65" s="58"/>
      <c r="I65" s="29"/>
      <c r="J65" s="28"/>
      <c r="L65" s="26"/>
      <c r="M65" s="29"/>
      <c r="N65" s="29"/>
      <c r="O65" s="28"/>
      <c r="P65" s="28"/>
      <c r="Q65" s="29"/>
      <c r="R65" s="29"/>
      <c r="S65" s="29"/>
      <c r="T65" s="29"/>
      <c r="U65" s="28"/>
      <c r="V65" s="29"/>
      <c r="W65" s="59"/>
      <c r="X65" s="42"/>
      <c r="Y65" s="55"/>
      <c r="Z65" s="52"/>
      <c r="AA65" s="28"/>
      <c r="AB65" s="30"/>
      <c r="AC65" s="51"/>
      <c r="AD65" s="4"/>
    </row>
    <row r="66" spans="1:30" ht="15" thickBot="1" x14ac:dyDescent="0.3">
      <c r="A66" s="4"/>
      <c r="B66" s="31">
        <v>2</v>
      </c>
      <c r="C66" s="32" t="s">
        <v>177</v>
      </c>
      <c r="D66" s="33"/>
      <c r="E66" s="34" t="str">
        <f>IF(D66&gt;D68,C66,IF(D68&gt;D66,C68,""))</f>
        <v/>
      </c>
      <c r="F66" s="56"/>
      <c r="G66" s="29"/>
      <c r="H66" s="28"/>
      <c r="I66" s="29"/>
      <c r="J66" s="28"/>
      <c r="L66" s="26"/>
      <c r="M66" s="29"/>
      <c r="N66" s="29"/>
      <c r="O66" s="28"/>
      <c r="P66" s="28"/>
      <c r="Q66" s="29"/>
      <c r="R66" s="29"/>
      <c r="S66" s="29"/>
      <c r="T66" s="29"/>
      <c r="U66" s="28"/>
      <c r="V66" s="29"/>
      <c r="W66" s="28"/>
      <c r="X66" s="28"/>
      <c r="Y66" s="57"/>
      <c r="Z66" s="34" t="str">
        <f>IF(AA68&gt;AA66,AB68,IF(AA66&gt;AA68,AB66,""))</f>
        <v/>
      </c>
      <c r="AA66" s="37"/>
      <c r="AB66" s="38" t="s">
        <v>178</v>
      </c>
      <c r="AC66" s="31">
        <v>2</v>
      </c>
      <c r="AD66" s="4"/>
    </row>
    <row r="67" spans="1:30" ht="10.5" customHeight="1" thickBot="1" x14ac:dyDescent="0.3">
      <c r="A67" s="39" t="str">
        <f>IF($AJ$6=TRUE,A63+1,"")</f>
        <v/>
      </c>
      <c r="B67" s="40"/>
      <c r="C67" s="27"/>
      <c r="D67" s="48"/>
      <c r="E67" s="42"/>
      <c r="F67" s="58"/>
      <c r="G67" s="29"/>
      <c r="H67" s="28"/>
      <c r="I67" s="29"/>
      <c r="J67" s="28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28"/>
      <c r="V67" s="29"/>
      <c r="W67" s="28"/>
      <c r="X67" s="28"/>
      <c r="Y67" s="59"/>
      <c r="Z67" s="42"/>
      <c r="AA67" s="44"/>
      <c r="AB67" s="45"/>
      <c r="AC67" s="40"/>
      <c r="AD67" s="39" t="str">
        <f>IF($AJ$6=TRUE,AD63+1,"")</f>
        <v/>
      </c>
    </row>
    <row r="68" spans="1:30" ht="13.8" thickBot="1" x14ac:dyDescent="0.3">
      <c r="A68" s="39"/>
      <c r="B68" s="31">
        <v>15</v>
      </c>
      <c r="C68" s="32" t="s">
        <v>179</v>
      </c>
      <c r="D68" s="46"/>
      <c r="E68" s="29"/>
      <c r="F68" s="28"/>
      <c r="G68" s="29"/>
      <c r="H68" s="28"/>
      <c r="I68" s="29"/>
      <c r="J68" s="28"/>
      <c r="K68" s="88"/>
      <c r="L68" s="89"/>
      <c r="M68" s="89"/>
      <c r="N68" s="89"/>
      <c r="O68" s="89"/>
      <c r="P68" s="89"/>
      <c r="Q68" s="89"/>
      <c r="R68" s="89"/>
      <c r="S68" s="89"/>
      <c r="T68" s="89"/>
      <c r="U68" s="28"/>
      <c r="V68" s="29"/>
      <c r="W68" s="28"/>
      <c r="X68" s="29"/>
      <c r="Y68" s="28"/>
      <c r="Z68" s="28"/>
      <c r="AA68" s="50"/>
      <c r="AB68" s="38" t="s">
        <v>180</v>
      </c>
      <c r="AC68" s="31">
        <v>15</v>
      </c>
      <c r="AD68" s="39"/>
    </row>
    <row r="69" spans="1:30" x14ac:dyDescent="0.25">
      <c r="A69" s="4"/>
      <c r="B69" s="28"/>
      <c r="C69" s="29"/>
      <c r="D69" s="28"/>
      <c r="E69" s="29"/>
      <c r="F69" s="28"/>
      <c r="G69" s="29"/>
      <c r="H69" s="28"/>
      <c r="I69" s="29"/>
      <c r="J69" s="28"/>
      <c r="L69" s="28"/>
      <c r="M69" s="29"/>
      <c r="N69" s="29"/>
      <c r="O69" s="28"/>
      <c r="P69" s="28"/>
      <c r="Q69" s="29"/>
      <c r="R69" s="29"/>
      <c r="S69" s="29"/>
      <c r="T69" s="29"/>
      <c r="U69" s="28"/>
      <c r="V69" s="29"/>
      <c r="W69" s="28"/>
      <c r="X69" s="29"/>
      <c r="Y69" s="28"/>
      <c r="Z69" s="29"/>
      <c r="AA69" s="28"/>
      <c r="AB69" s="29"/>
      <c r="AC69" s="28"/>
      <c r="AD69" s="4"/>
    </row>
    <row r="70" spans="1:30" x14ac:dyDescent="0.25">
      <c r="A70" s="4"/>
      <c r="B70" s="28"/>
      <c r="C70" s="29"/>
      <c r="D70" s="28"/>
      <c r="E70" s="29"/>
      <c r="F70" s="28"/>
      <c r="G70" s="29"/>
      <c r="H70" s="28"/>
      <c r="I70" s="29"/>
      <c r="J70" s="28"/>
      <c r="K70" s="29"/>
      <c r="L70" s="28"/>
      <c r="M70" s="29"/>
      <c r="N70" s="29"/>
      <c r="O70" s="28"/>
      <c r="P70" s="28"/>
      <c r="Q70" s="29"/>
      <c r="R70" s="29"/>
      <c r="S70" s="28"/>
      <c r="T70" s="29"/>
      <c r="U70" s="28"/>
      <c r="V70" s="29"/>
      <c r="W70" s="28"/>
      <c r="X70" s="29"/>
      <c r="Y70" s="28"/>
      <c r="Z70" s="29"/>
      <c r="AA70" s="28"/>
      <c r="AB70" s="29"/>
      <c r="AC70" s="28"/>
      <c r="AD70" s="4"/>
    </row>
  </sheetData>
  <mergeCells count="196">
    <mergeCell ref="A67:A68"/>
    <mergeCell ref="K67:T67"/>
    <mergeCell ref="AD67:AD68"/>
    <mergeCell ref="K68:T68"/>
    <mergeCell ref="X64:X65"/>
    <mergeCell ref="Z64:Z65"/>
    <mergeCell ref="E66:E67"/>
    <mergeCell ref="F66:F67"/>
    <mergeCell ref="Y66:Y67"/>
    <mergeCell ref="Z66:Z67"/>
    <mergeCell ref="E62:E63"/>
    <mergeCell ref="F62:F63"/>
    <mergeCell ref="Y62:Y63"/>
    <mergeCell ref="Z62:Z63"/>
    <mergeCell ref="A63:A64"/>
    <mergeCell ref="AD63:AD64"/>
    <mergeCell ref="E64:E65"/>
    <mergeCell ref="G64:G65"/>
    <mergeCell ref="H64:H65"/>
    <mergeCell ref="W64:W65"/>
    <mergeCell ref="A59:A60"/>
    <mergeCell ref="AD59:AD60"/>
    <mergeCell ref="G60:G61"/>
    <mergeCell ref="I60:I61"/>
    <mergeCell ref="J60:J61"/>
    <mergeCell ref="U60:U61"/>
    <mergeCell ref="V60:V61"/>
    <mergeCell ref="X60:X61"/>
    <mergeCell ref="X56:X57"/>
    <mergeCell ref="Z56:Z57"/>
    <mergeCell ref="E58:E59"/>
    <mergeCell ref="F58:F59"/>
    <mergeCell ref="Y58:Y59"/>
    <mergeCell ref="Z58:Z59"/>
    <mergeCell ref="E54:E55"/>
    <mergeCell ref="F54:F55"/>
    <mergeCell ref="Y54:Y55"/>
    <mergeCell ref="Z54:Z55"/>
    <mergeCell ref="A55:A56"/>
    <mergeCell ref="AD55:AD56"/>
    <mergeCell ref="E56:E57"/>
    <mergeCell ref="G56:G57"/>
    <mergeCell ref="H56:H57"/>
    <mergeCell ref="W56:W57"/>
    <mergeCell ref="A51:A52"/>
    <mergeCell ref="AD51:AD52"/>
    <mergeCell ref="H52:I53"/>
    <mergeCell ref="K52:K53"/>
    <mergeCell ref="L52:L53"/>
    <mergeCell ref="S52:S53"/>
    <mergeCell ref="T52:T53"/>
    <mergeCell ref="V52:W53"/>
    <mergeCell ref="X48:X49"/>
    <mergeCell ref="Z48:Z49"/>
    <mergeCell ref="E50:E51"/>
    <mergeCell ref="F50:F51"/>
    <mergeCell ref="Y50:Y51"/>
    <mergeCell ref="Z50:Z51"/>
    <mergeCell ref="E46:E47"/>
    <mergeCell ref="F46:F47"/>
    <mergeCell ref="Y46:Y47"/>
    <mergeCell ref="Z46:Z47"/>
    <mergeCell ref="A47:A48"/>
    <mergeCell ref="AD47:AD48"/>
    <mergeCell ref="E48:E49"/>
    <mergeCell ref="G48:G49"/>
    <mergeCell ref="H48:H49"/>
    <mergeCell ref="W48:W49"/>
    <mergeCell ref="AD43:AD44"/>
    <mergeCell ref="G44:G45"/>
    <mergeCell ref="I44:I45"/>
    <mergeCell ref="J44:J45"/>
    <mergeCell ref="U44:U45"/>
    <mergeCell ref="V44:V45"/>
    <mergeCell ref="X44:X45"/>
    <mergeCell ref="Z40:Z41"/>
    <mergeCell ref="E42:E43"/>
    <mergeCell ref="F42:F43"/>
    <mergeCell ref="Y42:Y43"/>
    <mergeCell ref="Z42:Z43"/>
    <mergeCell ref="A43:A44"/>
    <mergeCell ref="Z38:Z39"/>
    <mergeCell ref="A39:A40"/>
    <mergeCell ref="AD39:AD40"/>
    <mergeCell ref="E40:E41"/>
    <mergeCell ref="G40:G41"/>
    <mergeCell ref="H40:H41"/>
    <mergeCell ref="O40:O41"/>
    <mergeCell ref="P40:R41"/>
    <mergeCell ref="W40:W41"/>
    <mergeCell ref="X40:X41"/>
    <mergeCell ref="F34:F35"/>
    <mergeCell ref="Y34:Y35"/>
    <mergeCell ref="Z34:Z35"/>
    <mergeCell ref="A35:A36"/>
    <mergeCell ref="AD35:AD36"/>
    <mergeCell ref="AF35:AF38"/>
    <mergeCell ref="O36:P36"/>
    <mergeCell ref="E38:E39"/>
    <mergeCell ref="F38:F39"/>
    <mergeCell ref="Y38:Y39"/>
    <mergeCell ref="AD31:AD32"/>
    <mergeCell ref="E32:E33"/>
    <mergeCell ref="G32:G33"/>
    <mergeCell ref="H32:H33"/>
    <mergeCell ref="N32:Q32"/>
    <mergeCell ref="W32:W33"/>
    <mergeCell ref="X32:X33"/>
    <mergeCell ref="Z32:Z33"/>
    <mergeCell ref="N33:Q34"/>
    <mergeCell ref="E34:E35"/>
    <mergeCell ref="X28:X29"/>
    <mergeCell ref="E30:E31"/>
    <mergeCell ref="F30:F31"/>
    <mergeCell ref="Y30:Y31"/>
    <mergeCell ref="Z30:Z31"/>
    <mergeCell ref="A31:A32"/>
    <mergeCell ref="Z26:Z27"/>
    <mergeCell ref="A27:A28"/>
    <mergeCell ref="AD27:AD28"/>
    <mergeCell ref="G28:G29"/>
    <mergeCell ref="I28:I29"/>
    <mergeCell ref="J28:J29"/>
    <mergeCell ref="M28:O29"/>
    <mergeCell ref="P28:P29"/>
    <mergeCell ref="U28:U29"/>
    <mergeCell ref="V28:V29"/>
    <mergeCell ref="AF23:AF28"/>
    <mergeCell ref="E24:E25"/>
    <mergeCell ref="G24:G25"/>
    <mergeCell ref="H24:H25"/>
    <mergeCell ref="W24:W25"/>
    <mergeCell ref="X24:X25"/>
    <mergeCell ref="Z24:Z25"/>
    <mergeCell ref="E26:E27"/>
    <mergeCell ref="F26:F27"/>
    <mergeCell ref="Y26:Y27"/>
    <mergeCell ref="E22:E23"/>
    <mergeCell ref="F22:F23"/>
    <mergeCell ref="Y22:Y23"/>
    <mergeCell ref="Z22:Z23"/>
    <mergeCell ref="A23:A24"/>
    <mergeCell ref="AD23:AD24"/>
    <mergeCell ref="Z18:Z19"/>
    <mergeCell ref="A19:A20"/>
    <mergeCell ref="AD19:AD20"/>
    <mergeCell ref="H20:I21"/>
    <mergeCell ref="K20:K21"/>
    <mergeCell ref="L20:L21"/>
    <mergeCell ref="S20:S21"/>
    <mergeCell ref="T20:T21"/>
    <mergeCell ref="V20:W21"/>
    <mergeCell ref="AF15:AF20"/>
    <mergeCell ref="E16:E17"/>
    <mergeCell ref="G16:G17"/>
    <mergeCell ref="H16:H17"/>
    <mergeCell ref="W16:W17"/>
    <mergeCell ref="X16:X17"/>
    <mergeCell ref="Z16:Z17"/>
    <mergeCell ref="E18:E19"/>
    <mergeCell ref="F18:F19"/>
    <mergeCell ref="Y18:Y19"/>
    <mergeCell ref="E14:E15"/>
    <mergeCell ref="F14:F15"/>
    <mergeCell ref="Y14:Y15"/>
    <mergeCell ref="Z14:Z15"/>
    <mergeCell ref="A15:A16"/>
    <mergeCell ref="AD15:AD16"/>
    <mergeCell ref="Y10:Y11"/>
    <mergeCell ref="Z10:Z11"/>
    <mergeCell ref="A11:A12"/>
    <mergeCell ref="AD11:AD12"/>
    <mergeCell ref="G12:G13"/>
    <mergeCell ref="I12:I13"/>
    <mergeCell ref="J12:J13"/>
    <mergeCell ref="U12:U13"/>
    <mergeCell ref="V12:V13"/>
    <mergeCell ref="X12:X13"/>
    <mergeCell ref="A7:A8"/>
    <mergeCell ref="AD7:AD8"/>
    <mergeCell ref="E8:E9"/>
    <mergeCell ref="G8:G9"/>
    <mergeCell ref="H8:H9"/>
    <mergeCell ref="W8:W9"/>
    <mergeCell ref="X8:X9"/>
    <mergeCell ref="Z8:Z9"/>
    <mergeCell ref="B1:AC1"/>
    <mergeCell ref="N2:Q2"/>
    <mergeCell ref="N3:Q3"/>
    <mergeCell ref="AF4:AF12"/>
    <mergeCell ref="E6:E7"/>
    <mergeCell ref="F6:F7"/>
    <mergeCell ref="Y6:Y7"/>
    <mergeCell ref="Z6:Z7"/>
    <mergeCell ref="E10:E11"/>
    <mergeCell ref="F10:F11"/>
  </mergeCells>
  <conditionalFormatting sqref="C6 C62 C10 C14 C18 C22 C26 C30 C38 C42 C46 C50 C54 C58 C34 C66">
    <cfRule type="expression" dxfId="21" priority="19" stopIfTrue="1">
      <formula>D8&gt;D6</formula>
    </cfRule>
  </conditionalFormatting>
  <conditionalFormatting sqref="C8 C64 C12 C16 C20 C24 C28 C32 C40 C44 C48 C52 C56 C60 C36 C68">
    <cfRule type="expression" dxfId="20" priority="18" stopIfTrue="1">
      <formula>D6&gt;D8</formula>
    </cfRule>
  </conditionalFormatting>
  <conditionalFormatting sqref="E6:E7 E14:E15 E22:E23 E30:E31 E38:E39 E46:E47 E54:E55 E62:E63">
    <cfRule type="expression" dxfId="19" priority="17" stopIfTrue="1">
      <formula>F10&gt;F6</formula>
    </cfRule>
  </conditionalFormatting>
  <conditionalFormatting sqref="E10:E11 E18:E19 E26:E27 E34:E35 E42:E43 E50:E51 E58:E59 E66:E67">
    <cfRule type="expression" dxfId="18" priority="16" stopIfTrue="1">
      <formula>F6&gt;F10</formula>
    </cfRule>
  </conditionalFormatting>
  <conditionalFormatting sqref="G8:G9 G24:G25 G40:G41 G56:G57">
    <cfRule type="expression" dxfId="17" priority="15" stopIfTrue="1">
      <formula>H16&gt;H8</formula>
    </cfRule>
  </conditionalFormatting>
  <conditionalFormatting sqref="G16:G17 G32:G33 G48:G49 G64:G65">
    <cfRule type="expression" dxfId="16" priority="14" stopIfTrue="1">
      <formula>H8&gt;H16</formula>
    </cfRule>
  </conditionalFormatting>
  <conditionalFormatting sqref="K20:K21">
    <cfRule type="expression" dxfId="15" priority="13" stopIfTrue="1">
      <formula>L52&gt;L20</formula>
    </cfRule>
  </conditionalFormatting>
  <conditionalFormatting sqref="AB6 AB18 AB10 AB14 AB22 AB26 AB30 AB34 AB38 AB42 AB46 AB50 AB54 AB58 AB62 AB66">
    <cfRule type="expression" dxfId="14" priority="12" stopIfTrue="1">
      <formula>AA8&gt;AA6</formula>
    </cfRule>
  </conditionalFormatting>
  <conditionalFormatting sqref="AB8 AB12 AB16 AB20 AB24 AB28 AB32 AB36 AB40 AB44 AB48 AB52 AB56 AB60 AB64 AB68">
    <cfRule type="expression" dxfId="13" priority="11" stopIfTrue="1">
      <formula>AA6&gt;AA8</formula>
    </cfRule>
  </conditionalFormatting>
  <conditionalFormatting sqref="Z6:Z7 Z14:Z15 Z22:Z23 Z30:Z31 Z38:Z39 Z46:Z47 Z54:Z55 Z62:Z63">
    <cfRule type="expression" dxfId="12" priority="10" stopIfTrue="1">
      <formula>Y10&gt;Y6</formula>
    </cfRule>
  </conditionalFormatting>
  <conditionalFormatting sqref="Z10:Z11 Z18:Z19 Z26:Z27 Z34:Z35 Z42:Z43 Z50:Z51 Z58:Z59 Z66:Z67">
    <cfRule type="expression" dxfId="11" priority="9" stopIfTrue="1">
      <formula>Y6&gt;Y10</formula>
    </cfRule>
  </conditionalFormatting>
  <conditionalFormatting sqref="X8:X9 X24:X25 X40:X41 X56:X57">
    <cfRule type="expression" dxfId="10" priority="8" stopIfTrue="1">
      <formula>W16&gt;W8</formula>
    </cfRule>
  </conditionalFormatting>
  <conditionalFormatting sqref="X16:X17 X32:X33 X48:X49 X64:X65">
    <cfRule type="expression" dxfId="9" priority="7" stopIfTrue="1">
      <formula>W8&gt;W16</formula>
    </cfRule>
  </conditionalFormatting>
  <conditionalFormatting sqref="V12:V13 V44:V45">
    <cfRule type="expression" dxfId="8" priority="6" stopIfTrue="1">
      <formula>U28&gt;U12</formula>
    </cfRule>
  </conditionalFormatting>
  <conditionalFormatting sqref="T20:T21">
    <cfRule type="expression" dxfId="7" priority="5" stopIfTrue="1">
      <formula>S52&gt;S20</formula>
    </cfRule>
  </conditionalFormatting>
  <conditionalFormatting sqref="T52:T53">
    <cfRule type="expression" dxfId="6" priority="4" stopIfTrue="1">
      <formula>S20&gt;S52</formula>
    </cfRule>
  </conditionalFormatting>
  <conditionalFormatting sqref="P40:R41">
    <cfRule type="expression" dxfId="5" priority="3" stopIfTrue="1">
      <formula>P28&gt;O40</formula>
    </cfRule>
  </conditionalFormatting>
  <conditionalFormatting sqref="M28:O29">
    <cfRule type="expression" dxfId="4" priority="2" stopIfTrue="1">
      <formula>O40&gt;P28</formula>
    </cfRule>
  </conditionalFormatting>
  <conditionalFormatting sqref="V28:V29 V60:V61">
    <cfRule type="expression" dxfId="3" priority="1" stopIfTrue="1">
      <formula>U12&gt;U28</formula>
    </cfRule>
  </conditionalFormatting>
  <conditionalFormatting sqref="I12:I13 I44:I45">
    <cfRule type="expression" dxfId="2" priority="20" stopIfTrue="1">
      <formula>J28&gt;J12</formula>
    </cfRule>
  </conditionalFormatting>
  <conditionalFormatting sqref="I28:I29 I60:I61">
    <cfRule type="expression" dxfId="1" priority="21" stopIfTrue="1">
      <formula>J12&gt;J28</formula>
    </cfRule>
  </conditionalFormatting>
  <conditionalFormatting sqref="K52:K53">
    <cfRule type="expression" dxfId="0" priority="22" stopIfTrue="1">
      <formula>L52&gt;L84</formula>
    </cfRule>
  </conditionalFormatting>
  <dataValidations count="1">
    <dataValidation type="list" allowBlank="1" showInputMessage="1" showErrorMessage="1" sqref="AE30">
      <formula1>$AJ$3:$AJ$4</formula1>
    </dataValidation>
  </dataValidations>
  <printOptions horizontalCentered="1"/>
  <pageMargins left="0.25" right="0.25" top="0.35" bottom="0.35" header="0.25" footer="0.25"/>
  <pageSetup scale="6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D12" sqref="D12"/>
    </sheetView>
  </sheetViews>
  <sheetFormatPr defaultRowHeight="14.4" x14ac:dyDescent="0.3"/>
  <cols>
    <col min="2" max="2" width="10.5546875" bestFit="1" customWidth="1"/>
    <col min="4" max="4" width="9.5546875" customWidth="1"/>
    <col min="8" max="8" width="6.44140625" customWidth="1"/>
    <col min="9" max="9" width="14.5546875" customWidth="1"/>
    <col min="10" max="10" width="15.88671875" customWidth="1"/>
    <col min="11" max="11" width="9.5546875" customWidth="1"/>
    <col min="12" max="12" width="9.88671875" customWidth="1"/>
    <col min="13" max="13" width="8.6640625" customWidth="1"/>
    <col min="14" max="14" width="10" customWidth="1"/>
    <col min="15" max="15" width="9.5546875" customWidth="1"/>
    <col min="17" max="17" width="5.6640625" hidden="1" customWidth="1"/>
    <col min="18" max="18" width="6.33203125" hidden="1" customWidth="1"/>
    <col min="19" max="19" width="4.109375" hidden="1" customWidth="1"/>
    <col min="20" max="20" width="5" hidden="1" customWidth="1"/>
  </cols>
  <sheetData>
    <row r="1" spans="1:20" ht="48.6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t="s">
        <v>16</v>
      </c>
      <c r="S1" s="1" t="s">
        <v>5</v>
      </c>
      <c r="T1" s="1" t="s">
        <v>0</v>
      </c>
    </row>
    <row r="2" spans="1:20" x14ac:dyDescent="0.3">
      <c r="A2">
        <v>2015</v>
      </c>
      <c r="B2" s="2">
        <v>42337</v>
      </c>
      <c r="C2" s="3">
        <v>0.35416666666666669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>
        <v>2.5</v>
      </c>
      <c r="J2">
        <v>-7</v>
      </c>
      <c r="K2">
        <v>-7</v>
      </c>
      <c r="L2">
        <v>-7</v>
      </c>
      <c r="M2" t="s">
        <v>22</v>
      </c>
      <c r="N2" t="s">
        <v>22</v>
      </c>
      <c r="O2">
        <v>14</v>
      </c>
      <c r="P2">
        <v>1</v>
      </c>
      <c r="Q2">
        <v>1</v>
      </c>
      <c r="R2">
        <v>1</v>
      </c>
      <c r="S2">
        <v>1</v>
      </c>
      <c r="T2">
        <v>1</v>
      </c>
    </row>
    <row r="3" spans="1:20" x14ac:dyDescent="0.3">
      <c r="A3">
        <v>2015</v>
      </c>
      <c r="B3" s="2">
        <v>42366</v>
      </c>
      <c r="C3" s="3">
        <v>0.35416666666666669</v>
      </c>
      <c r="D3" t="s">
        <v>17</v>
      </c>
      <c r="E3" t="s">
        <v>23</v>
      </c>
      <c r="F3" t="s">
        <v>24</v>
      </c>
      <c r="G3" t="s">
        <v>25</v>
      </c>
      <c r="H3" t="s">
        <v>21</v>
      </c>
      <c r="I3">
        <v>-3</v>
      </c>
      <c r="J3">
        <v>-7</v>
      </c>
      <c r="K3">
        <v>-11</v>
      </c>
      <c r="L3">
        <v>-4</v>
      </c>
      <c r="M3" t="s">
        <v>22</v>
      </c>
      <c r="N3" t="s">
        <v>22</v>
      </c>
      <c r="O3">
        <v>14</v>
      </c>
      <c r="P3">
        <v>1</v>
      </c>
      <c r="Q3">
        <v>1</v>
      </c>
      <c r="R3">
        <v>1</v>
      </c>
      <c r="S3">
        <v>1</v>
      </c>
      <c r="T3">
        <v>1</v>
      </c>
    </row>
    <row r="4" spans="1:20" x14ac:dyDescent="0.3">
      <c r="A4">
        <v>2015</v>
      </c>
      <c r="B4" s="2">
        <v>42264</v>
      </c>
      <c r="C4" s="3">
        <v>0.35347222222222219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>
        <v>3</v>
      </c>
      <c r="J4">
        <v>0</v>
      </c>
      <c r="K4">
        <v>0</v>
      </c>
      <c r="L4">
        <v>0</v>
      </c>
      <c r="M4" t="s">
        <v>22</v>
      </c>
      <c r="N4" t="s">
        <v>22</v>
      </c>
      <c r="O4">
        <v>14</v>
      </c>
      <c r="P4">
        <v>1</v>
      </c>
      <c r="Q4">
        <v>1</v>
      </c>
      <c r="R4">
        <v>1</v>
      </c>
      <c r="S4">
        <v>1</v>
      </c>
      <c r="T4">
        <v>1</v>
      </c>
    </row>
    <row r="5" spans="1:20" x14ac:dyDescent="0.3">
      <c r="A5">
        <v>1984</v>
      </c>
      <c r="B5" s="2">
        <v>30983</v>
      </c>
      <c r="C5" s="3">
        <v>0.16666666666666666</v>
      </c>
      <c r="D5" t="s">
        <v>26</v>
      </c>
      <c r="E5" t="s">
        <v>31</v>
      </c>
      <c r="F5" t="s">
        <v>19</v>
      </c>
      <c r="G5" t="s">
        <v>32</v>
      </c>
      <c r="H5" t="s">
        <v>21</v>
      </c>
      <c r="I5">
        <v>6</v>
      </c>
      <c r="J5">
        <v>-9</v>
      </c>
      <c r="K5">
        <v>-6</v>
      </c>
      <c r="L5">
        <v>-13</v>
      </c>
      <c r="M5" t="s">
        <v>22</v>
      </c>
      <c r="N5" t="s">
        <v>22</v>
      </c>
      <c r="O5">
        <v>13</v>
      </c>
      <c r="P5">
        <v>1</v>
      </c>
      <c r="Q5">
        <v>1</v>
      </c>
      <c r="R5">
        <v>1</v>
      </c>
      <c r="S5">
        <v>1</v>
      </c>
      <c r="T5">
        <v>1</v>
      </c>
    </row>
    <row r="6" spans="1:20" x14ac:dyDescent="0.3">
      <c r="A6">
        <v>1989</v>
      </c>
      <c r="B6" s="2">
        <v>32769</v>
      </c>
      <c r="C6" s="3">
        <v>0.375</v>
      </c>
      <c r="D6" t="s">
        <v>26</v>
      </c>
      <c r="E6" t="s">
        <v>33</v>
      </c>
      <c r="F6" t="s">
        <v>24</v>
      </c>
      <c r="G6" t="s">
        <v>34</v>
      </c>
      <c r="H6" t="s">
        <v>30</v>
      </c>
      <c r="I6">
        <v>6.5</v>
      </c>
      <c r="J6">
        <v>5</v>
      </c>
      <c r="K6">
        <v>18</v>
      </c>
      <c r="L6">
        <v>14</v>
      </c>
      <c r="M6" t="s">
        <v>22</v>
      </c>
      <c r="N6" t="s">
        <v>22</v>
      </c>
      <c r="O6" t="e">
        <v>#N/A</v>
      </c>
      <c r="P6">
        <v>2</v>
      </c>
      <c r="Q6">
        <v>2</v>
      </c>
      <c r="R6">
        <v>2</v>
      </c>
      <c r="S6">
        <v>2</v>
      </c>
      <c r="T6">
        <v>2</v>
      </c>
    </row>
    <row r="7" spans="1:20" x14ac:dyDescent="0.3">
      <c r="A7">
        <v>2003</v>
      </c>
      <c r="B7" s="2">
        <v>37976</v>
      </c>
      <c r="C7" s="3">
        <v>0.3576388888888889</v>
      </c>
      <c r="D7" t="s">
        <v>26</v>
      </c>
      <c r="E7" t="s">
        <v>35</v>
      </c>
      <c r="F7" t="s">
        <v>19</v>
      </c>
      <c r="G7" t="s">
        <v>36</v>
      </c>
      <c r="H7" t="s">
        <v>30</v>
      </c>
      <c r="I7">
        <v>6.5</v>
      </c>
      <c r="J7">
        <v>7</v>
      </c>
      <c r="K7">
        <v>11</v>
      </c>
      <c r="L7">
        <v>11</v>
      </c>
      <c r="M7" t="s">
        <v>22</v>
      </c>
      <c r="N7" t="s">
        <v>22</v>
      </c>
      <c r="O7">
        <v>7</v>
      </c>
      <c r="P7">
        <v>2</v>
      </c>
      <c r="Q7">
        <v>2</v>
      </c>
      <c r="R7">
        <v>2</v>
      </c>
      <c r="S7">
        <v>2</v>
      </c>
      <c r="T7">
        <v>2</v>
      </c>
    </row>
    <row r="8" spans="1:20" x14ac:dyDescent="0.3">
      <c r="A8">
        <v>1987</v>
      </c>
      <c r="B8" s="2">
        <v>32097</v>
      </c>
      <c r="C8" s="3">
        <v>0.375</v>
      </c>
      <c r="D8" t="s">
        <v>17</v>
      </c>
      <c r="E8" t="s">
        <v>37</v>
      </c>
      <c r="F8" t="s">
        <v>24</v>
      </c>
      <c r="G8" t="s">
        <v>38</v>
      </c>
      <c r="H8" t="s">
        <v>30</v>
      </c>
      <c r="I8">
        <v>-2</v>
      </c>
      <c r="J8">
        <v>-14</v>
      </c>
      <c r="K8">
        <v>7</v>
      </c>
      <c r="L8">
        <v>-8</v>
      </c>
      <c r="M8" t="s">
        <v>22</v>
      </c>
      <c r="N8" t="s">
        <v>22</v>
      </c>
      <c r="O8">
        <v>14</v>
      </c>
      <c r="P8">
        <v>2</v>
      </c>
      <c r="Q8">
        <v>2</v>
      </c>
      <c r="R8">
        <v>2</v>
      </c>
      <c r="S8">
        <v>2</v>
      </c>
      <c r="T8">
        <v>2</v>
      </c>
    </row>
    <row r="9" spans="1:20" x14ac:dyDescent="0.3">
      <c r="A9">
        <v>1983</v>
      </c>
      <c r="B9" s="2">
        <v>30563</v>
      </c>
      <c r="C9" s="3">
        <v>4.1666666666666664E-2</v>
      </c>
      <c r="D9" t="s">
        <v>26</v>
      </c>
      <c r="E9" t="s">
        <v>39</v>
      </c>
      <c r="F9" t="s">
        <v>19</v>
      </c>
      <c r="G9" t="s">
        <v>40</v>
      </c>
      <c r="H9" t="s">
        <v>30</v>
      </c>
      <c r="I9">
        <v>7</v>
      </c>
      <c r="J9">
        <v>0</v>
      </c>
      <c r="K9">
        <v>0</v>
      </c>
      <c r="L9">
        <v>-3</v>
      </c>
      <c r="M9" t="s">
        <v>22</v>
      </c>
      <c r="N9" t="s">
        <v>22</v>
      </c>
      <c r="O9">
        <v>3</v>
      </c>
      <c r="P9">
        <v>2</v>
      </c>
      <c r="Q9">
        <v>2</v>
      </c>
      <c r="R9">
        <v>2</v>
      </c>
      <c r="S9">
        <v>2</v>
      </c>
      <c r="T9">
        <v>2</v>
      </c>
    </row>
    <row r="10" spans="1:20" x14ac:dyDescent="0.3">
      <c r="A10">
        <v>1991</v>
      </c>
      <c r="B10" s="2">
        <v>33559</v>
      </c>
      <c r="C10" s="3">
        <v>4.1666666666666664E-2</v>
      </c>
      <c r="D10" t="s">
        <v>26</v>
      </c>
      <c r="E10" t="s">
        <v>27</v>
      </c>
      <c r="F10" t="s">
        <v>19</v>
      </c>
      <c r="G10" t="s">
        <v>41</v>
      </c>
      <c r="H10" t="s">
        <v>30</v>
      </c>
      <c r="I10">
        <v>6.5</v>
      </c>
      <c r="J10">
        <v>3</v>
      </c>
      <c r="K10">
        <v>0</v>
      </c>
      <c r="L10">
        <v>11</v>
      </c>
      <c r="M10" t="s">
        <v>22</v>
      </c>
      <c r="N10" t="s">
        <v>22</v>
      </c>
      <c r="O10">
        <v>4</v>
      </c>
      <c r="P10">
        <v>3</v>
      </c>
      <c r="Q10" t="str">
        <f t="shared" ref="Q10:Q65" si="0">RIGHT(G10,LEN(G10)-2)</f>
        <v>24-20</v>
      </c>
      <c r="R10">
        <f t="shared" ref="R10:R65" si="1">MONTH(B10)</f>
        <v>11</v>
      </c>
      <c r="S10">
        <f t="shared" ref="S10:S65" si="2">DAY(B10)</f>
        <v>17</v>
      </c>
      <c r="T10">
        <f t="shared" ref="T10:T65" si="3">YEAR(B10)</f>
        <v>1991</v>
      </c>
    </row>
    <row r="11" spans="1:20" x14ac:dyDescent="0.3">
      <c r="A11">
        <v>1984</v>
      </c>
      <c r="B11" s="2">
        <v>31031</v>
      </c>
      <c r="C11" s="3">
        <v>0.16666666666666666</v>
      </c>
      <c r="D11" t="s">
        <v>26</v>
      </c>
      <c r="E11" t="s">
        <v>42</v>
      </c>
      <c r="F11" t="s">
        <v>43</v>
      </c>
      <c r="G11" t="s">
        <v>44</v>
      </c>
      <c r="H11" t="s">
        <v>30</v>
      </c>
      <c r="I11">
        <v>4</v>
      </c>
      <c r="J11">
        <v>10</v>
      </c>
      <c r="K11">
        <v>3</v>
      </c>
      <c r="L11">
        <v>10</v>
      </c>
      <c r="M11" t="s">
        <v>22</v>
      </c>
      <c r="N11" t="s">
        <v>22</v>
      </c>
      <c r="O11" t="e">
        <v>#N/A</v>
      </c>
      <c r="P11">
        <v>3</v>
      </c>
      <c r="Q11" t="str">
        <f t="shared" si="0"/>
        <v>31-14</v>
      </c>
      <c r="R11">
        <f t="shared" si="1"/>
        <v>12</v>
      </c>
      <c r="S11">
        <f t="shared" si="2"/>
        <v>15</v>
      </c>
      <c r="T11">
        <f t="shared" si="3"/>
        <v>1984</v>
      </c>
    </row>
    <row r="12" spans="1:20" x14ac:dyDescent="0.3">
      <c r="A12">
        <v>1986</v>
      </c>
      <c r="B12" s="2">
        <v>31759</v>
      </c>
      <c r="C12" s="3">
        <v>0.16666666666666666</v>
      </c>
      <c r="D12" t="s">
        <v>17</v>
      </c>
      <c r="E12" t="s">
        <v>45</v>
      </c>
      <c r="F12" t="s">
        <v>43</v>
      </c>
      <c r="G12" t="s">
        <v>46</v>
      </c>
      <c r="H12" t="s">
        <v>30</v>
      </c>
      <c r="I12">
        <v>-3.5</v>
      </c>
      <c r="J12">
        <v>-6</v>
      </c>
      <c r="K12">
        <v>-6</v>
      </c>
      <c r="L12">
        <v>8</v>
      </c>
      <c r="M12" t="s">
        <v>22</v>
      </c>
      <c r="N12" t="s">
        <v>22</v>
      </c>
      <c r="O12">
        <v>13</v>
      </c>
      <c r="P12">
        <v>3</v>
      </c>
      <c r="Q12" t="str">
        <f t="shared" si="0"/>
        <v>31-30</v>
      </c>
      <c r="R12">
        <f t="shared" si="1"/>
        <v>12</v>
      </c>
      <c r="S12">
        <f t="shared" si="2"/>
        <v>13</v>
      </c>
      <c r="T12">
        <f t="shared" si="3"/>
        <v>1986</v>
      </c>
    </row>
    <row r="13" spans="1:20" x14ac:dyDescent="0.3">
      <c r="A13">
        <v>2015</v>
      </c>
      <c r="B13" s="2">
        <v>42309</v>
      </c>
      <c r="C13" s="3">
        <v>0.35416666666666669</v>
      </c>
      <c r="D13" t="s">
        <v>17</v>
      </c>
      <c r="E13" t="s">
        <v>47</v>
      </c>
      <c r="F13" t="s">
        <v>19</v>
      </c>
      <c r="G13" t="s">
        <v>48</v>
      </c>
      <c r="H13" t="s">
        <v>30</v>
      </c>
      <c r="I13">
        <v>2.5</v>
      </c>
      <c r="J13">
        <v>7</v>
      </c>
      <c r="K13">
        <v>10</v>
      </c>
      <c r="L13">
        <v>14</v>
      </c>
      <c r="M13" t="s">
        <v>22</v>
      </c>
      <c r="N13" t="s">
        <v>22</v>
      </c>
      <c r="O13" t="e">
        <v>#N/A</v>
      </c>
      <c r="P13">
        <v>3</v>
      </c>
      <c r="Q13" t="str">
        <f t="shared" si="0"/>
        <v>29-10</v>
      </c>
      <c r="R13">
        <f t="shared" si="1"/>
        <v>11</v>
      </c>
      <c r="S13">
        <f t="shared" si="2"/>
        <v>1</v>
      </c>
      <c r="T13">
        <f t="shared" si="3"/>
        <v>2015</v>
      </c>
    </row>
    <row r="14" spans="1:20" x14ac:dyDescent="0.3">
      <c r="A14">
        <v>1994</v>
      </c>
      <c r="B14" s="2">
        <v>34630</v>
      </c>
      <c r="C14" s="3">
        <v>0.16666666666666666</v>
      </c>
      <c r="D14" t="s">
        <v>26</v>
      </c>
      <c r="E14" t="s">
        <v>49</v>
      </c>
      <c r="F14" t="s">
        <v>19</v>
      </c>
      <c r="G14" t="s">
        <v>50</v>
      </c>
      <c r="H14" t="s">
        <v>30</v>
      </c>
      <c r="I14">
        <v>6.5</v>
      </c>
      <c r="J14">
        <v>-6</v>
      </c>
      <c r="K14">
        <v>-5</v>
      </c>
      <c r="L14">
        <v>2</v>
      </c>
      <c r="M14" t="s">
        <v>22</v>
      </c>
      <c r="N14" t="s">
        <v>22</v>
      </c>
      <c r="O14">
        <v>9</v>
      </c>
      <c r="P14">
        <v>4</v>
      </c>
      <c r="Q14" t="str">
        <f t="shared" si="0"/>
        <v>20-15</v>
      </c>
      <c r="R14">
        <f t="shared" si="1"/>
        <v>10</v>
      </c>
      <c r="S14">
        <f t="shared" si="2"/>
        <v>23</v>
      </c>
      <c r="T14">
        <f t="shared" si="3"/>
        <v>1994</v>
      </c>
    </row>
    <row r="15" spans="1:20" x14ac:dyDescent="0.3">
      <c r="A15">
        <v>2012</v>
      </c>
      <c r="B15" s="2">
        <v>41197</v>
      </c>
      <c r="C15" s="3">
        <v>0.3611111111111111</v>
      </c>
      <c r="D15" t="s">
        <v>26</v>
      </c>
      <c r="E15" t="s">
        <v>49</v>
      </c>
      <c r="F15" t="s">
        <v>24</v>
      </c>
      <c r="G15" t="s">
        <v>51</v>
      </c>
      <c r="H15" t="s">
        <v>30</v>
      </c>
      <c r="I15">
        <v>0</v>
      </c>
      <c r="J15">
        <v>-10</v>
      </c>
      <c r="K15">
        <v>-24</v>
      </c>
      <c r="L15">
        <v>-10</v>
      </c>
      <c r="M15" t="s">
        <v>30</v>
      </c>
      <c r="N15" t="s">
        <v>30</v>
      </c>
      <c r="O15">
        <v>24</v>
      </c>
      <c r="P15">
        <v>4</v>
      </c>
      <c r="Q15" t="str">
        <f t="shared" si="0"/>
        <v>35-24</v>
      </c>
      <c r="R15">
        <f t="shared" si="1"/>
        <v>10</v>
      </c>
      <c r="S15">
        <f t="shared" si="2"/>
        <v>15</v>
      </c>
      <c r="T15">
        <f t="shared" si="3"/>
        <v>2012</v>
      </c>
    </row>
    <row r="16" spans="1:20" x14ac:dyDescent="0.3">
      <c r="A16">
        <v>2006</v>
      </c>
      <c r="B16" s="2">
        <v>38984</v>
      </c>
      <c r="C16" s="3">
        <v>0.34722222222222227</v>
      </c>
      <c r="D16" t="s">
        <v>26</v>
      </c>
      <c r="E16" t="s">
        <v>18</v>
      </c>
      <c r="F16" t="s">
        <v>19</v>
      </c>
      <c r="G16" t="s">
        <v>52</v>
      </c>
      <c r="H16" t="s">
        <v>30</v>
      </c>
      <c r="I16">
        <v>6.5</v>
      </c>
      <c r="J16">
        <v>0</v>
      </c>
      <c r="K16">
        <v>10</v>
      </c>
      <c r="L16">
        <v>10</v>
      </c>
      <c r="M16" t="s">
        <v>22</v>
      </c>
      <c r="N16" t="s">
        <v>22</v>
      </c>
      <c r="O16" t="e">
        <v>#N/A</v>
      </c>
      <c r="P16">
        <v>4</v>
      </c>
      <c r="Q16" t="str">
        <f t="shared" si="0"/>
        <v>17-7</v>
      </c>
      <c r="R16">
        <f t="shared" si="1"/>
        <v>9</v>
      </c>
      <c r="S16">
        <f t="shared" si="2"/>
        <v>24</v>
      </c>
      <c r="T16">
        <f t="shared" si="3"/>
        <v>2006</v>
      </c>
    </row>
    <row r="17" spans="1:20" x14ac:dyDescent="0.3">
      <c r="A17">
        <v>2013</v>
      </c>
      <c r="B17" s="2">
        <v>41609</v>
      </c>
      <c r="C17" s="3">
        <v>0.18472222222222223</v>
      </c>
      <c r="D17" t="s">
        <v>26</v>
      </c>
      <c r="E17" t="s">
        <v>27</v>
      </c>
      <c r="F17" t="s">
        <v>19</v>
      </c>
      <c r="G17" t="s">
        <v>53</v>
      </c>
      <c r="H17" t="s">
        <v>30</v>
      </c>
      <c r="I17">
        <v>-6</v>
      </c>
      <c r="J17">
        <v>-7</v>
      </c>
      <c r="K17">
        <v>-7</v>
      </c>
      <c r="L17">
        <v>7</v>
      </c>
      <c r="M17" t="s">
        <v>22</v>
      </c>
      <c r="N17" t="s">
        <v>22</v>
      </c>
      <c r="O17">
        <v>14</v>
      </c>
      <c r="P17">
        <v>4</v>
      </c>
      <c r="Q17" t="str">
        <f t="shared" si="0"/>
        <v>35-28</v>
      </c>
      <c r="R17">
        <f t="shared" si="1"/>
        <v>12</v>
      </c>
      <c r="S17">
        <f t="shared" si="2"/>
        <v>1</v>
      </c>
      <c r="T17">
        <f t="shared" si="3"/>
        <v>2013</v>
      </c>
    </row>
    <row r="18" spans="1:20" x14ac:dyDescent="0.3">
      <c r="A18">
        <v>1980</v>
      </c>
      <c r="B18" s="2">
        <v>29534</v>
      </c>
      <c r="C18" s="3">
        <v>0.16666666666666666</v>
      </c>
      <c r="D18" t="s">
        <v>26</v>
      </c>
      <c r="E18" t="s">
        <v>49</v>
      </c>
      <c r="F18" t="s">
        <v>19</v>
      </c>
      <c r="G18" t="s">
        <v>54</v>
      </c>
      <c r="H18" t="s">
        <v>30</v>
      </c>
      <c r="I18">
        <v>9</v>
      </c>
      <c r="J18">
        <v>0</v>
      </c>
      <c r="K18">
        <v>1</v>
      </c>
      <c r="L18">
        <v>7</v>
      </c>
      <c r="M18" t="s">
        <v>22</v>
      </c>
      <c r="N18" t="s">
        <v>22</v>
      </c>
      <c r="O18">
        <v>6</v>
      </c>
      <c r="P18">
        <v>5</v>
      </c>
      <c r="Q18" t="str">
        <f t="shared" si="0"/>
        <v>20-13</v>
      </c>
      <c r="R18">
        <f t="shared" si="1"/>
        <v>11</v>
      </c>
      <c r="S18">
        <f t="shared" si="2"/>
        <v>9</v>
      </c>
      <c r="T18">
        <f t="shared" si="3"/>
        <v>1980</v>
      </c>
    </row>
    <row r="19" spans="1:20" x14ac:dyDescent="0.3">
      <c r="A19">
        <v>1998</v>
      </c>
      <c r="B19" s="2">
        <v>36045</v>
      </c>
      <c r="C19" s="3">
        <v>0.34722222222222227</v>
      </c>
      <c r="D19" t="s">
        <v>17</v>
      </c>
      <c r="E19" t="s">
        <v>18</v>
      </c>
      <c r="F19" t="s">
        <v>24</v>
      </c>
      <c r="G19" t="s">
        <v>55</v>
      </c>
      <c r="H19" t="s">
        <v>30</v>
      </c>
      <c r="I19">
        <v>-7</v>
      </c>
      <c r="J19">
        <v>10</v>
      </c>
      <c r="K19">
        <v>10</v>
      </c>
      <c r="L19">
        <v>6</v>
      </c>
      <c r="M19" t="s">
        <v>22</v>
      </c>
      <c r="N19" t="s">
        <v>22</v>
      </c>
      <c r="O19" t="e">
        <v>#N/A</v>
      </c>
      <c r="P19">
        <v>5</v>
      </c>
      <c r="Q19" t="str">
        <f t="shared" si="0"/>
        <v>27-21</v>
      </c>
      <c r="R19">
        <f t="shared" si="1"/>
        <v>9</v>
      </c>
      <c r="S19">
        <f t="shared" si="2"/>
        <v>7</v>
      </c>
      <c r="T19">
        <f t="shared" si="3"/>
        <v>1998</v>
      </c>
    </row>
    <row r="20" spans="1:20" x14ac:dyDescent="0.3">
      <c r="A20">
        <v>1979</v>
      </c>
      <c r="B20" s="2">
        <v>29121</v>
      </c>
      <c r="C20" s="3">
        <v>0.16666666666666666</v>
      </c>
      <c r="D20" t="s">
        <v>17</v>
      </c>
      <c r="E20" t="s">
        <v>42</v>
      </c>
      <c r="F20" t="s">
        <v>19</v>
      </c>
      <c r="G20" t="s">
        <v>56</v>
      </c>
      <c r="H20" t="s">
        <v>30</v>
      </c>
      <c r="I20">
        <v>-6</v>
      </c>
      <c r="J20">
        <v>-10</v>
      </c>
      <c r="K20">
        <v>-10</v>
      </c>
      <c r="L20">
        <v>-3</v>
      </c>
      <c r="M20" t="s">
        <v>30</v>
      </c>
      <c r="N20" t="s">
        <v>22</v>
      </c>
      <c r="O20">
        <v>24</v>
      </c>
      <c r="P20">
        <v>5</v>
      </c>
      <c r="Q20" t="str">
        <f t="shared" si="0"/>
        <v>37-34</v>
      </c>
      <c r="R20">
        <f t="shared" si="1"/>
        <v>9</v>
      </c>
      <c r="S20">
        <f t="shared" si="2"/>
        <v>23</v>
      </c>
      <c r="T20">
        <f t="shared" si="3"/>
        <v>1979</v>
      </c>
    </row>
    <row r="21" spans="1:20" x14ac:dyDescent="0.3">
      <c r="A21">
        <v>2009</v>
      </c>
      <c r="B21" s="2">
        <v>40097</v>
      </c>
      <c r="C21" s="3">
        <v>0.17777777777777778</v>
      </c>
      <c r="D21" t="s">
        <v>17</v>
      </c>
      <c r="E21" t="s">
        <v>18</v>
      </c>
      <c r="F21" t="s">
        <v>19</v>
      </c>
      <c r="G21" t="s">
        <v>25</v>
      </c>
      <c r="H21" t="s">
        <v>21</v>
      </c>
      <c r="I21">
        <v>3</v>
      </c>
      <c r="J21">
        <v>-10</v>
      </c>
      <c r="K21">
        <v>-10</v>
      </c>
      <c r="L21">
        <v>-7</v>
      </c>
      <c r="M21" t="s">
        <v>22</v>
      </c>
      <c r="N21" t="s">
        <v>22</v>
      </c>
      <c r="O21">
        <v>10</v>
      </c>
      <c r="P21">
        <v>5</v>
      </c>
      <c r="Q21" t="str">
        <f t="shared" si="0"/>
        <v>20-17</v>
      </c>
      <c r="R21">
        <f t="shared" si="1"/>
        <v>10</v>
      </c>
      <c r="S21">
        <f t="shared" si="2"/>
        <v>11</v>
      </c>
      <c r="T21">
        <f t="shared" si="3"/>
        <v>2009</v>
      </c>
    </row>
    <row r="22" spans="1:20" x14ac:dyDescent="0.3">
      <c r="A22">
        <v>1993</v>
      </c>
      <c r="B22" s="2">
        <v>34315</v>
      </c>
      <c r="C22" s="3">
        <v>0.16666666666666666</v>
      </c>
      <c r="D22" t="s">
        <v>17</v>
      </c>
      <c r="E22" t="s">
        <v>27</v>
      </c>
      <c r="F22" t="s">
        <v>19</v>
      </c>
      <c r="G22" t="s">
        <v>55</v>
      </c>
      <c r="H22" t="s">
        <v>30</v>
      </c>
      <c r="I22">
        <v>-1</v>
      </c>
      <c r="J22">
        <v>-4</v>
      </c>
      <c r="K22">
        <v>-4</v>
      </c>
      <c r="L22">
        <v>-4</v>
      </c>
      <c r="M22" t="s">
        <v>22</v>
      </c>
      <c r="N22" t="s">
        <v>22</v>
      </c>
      <c r="O22">
        <v>11</v>
      </c>
      <c r="P22">
        <v>6</v>
      </c>
      <c r="Q22" t="str">
        <f t="shared" si="0"/>
        <v>27-21</v>
      </c>
      <c r="R22">
        <f t="shared" si="1"/>
        <v>12</v>
      </c>
      <c r="S22">
        <f t="shared" si="2"/>
        <v>12</v>
      </c>
      <c r="T22">
        <f t="shared" si="3"/>
        <v>1993</v>
      </c>
    </row>
    <row r="23" spans="1:20" x14ac:dyDescent="0.3">
      <c r="A23">
        <v>1988</v>
      </c>
      <c r="B23" s="2">
        <v>32425</v>
      </c>
      <c r="C23" s="3">
        <v>0.16666666666666666</v>
      </c>
      <c r="D23" t="s">
        <v>26</v>
      </c>
      <c r="E23" t="s">
        <v>57</v>
      </c>
      <c r="F23" t="s">
        <v>19</v>
      </c>
      <c r="G23" t="s">
        <v>58</v>
      </c>
      <c r="H23" t="s">
        <v>21</v>
      </c>
      <c r="I23">
        <v>6</v>
      </c>
      <c r="J23">
        <v>-3</v>
      </c>
      <c r="K23">
        <v>-7</v>
      </c>
      <c r="L23">
        <v>-7</v>
      </c>
      <c r="M23" t="s">
        <v>22</v>
      </c>
      <c r="N23" t="s">
        <v>22</v>
      </c>
      <c r="O23">
        <v>7</v>
      </c>
      <c r="P23">
        <v>6</v>
      </c>
      <c r="Q23" t="str">
        <f t="shared" si="0"/>
        <v>16-13</v>
      </c>
      <c r="R23">
        <f t="shared" si="1"/>
        <v>10</v>
      </c>
      <c r="S23">
        <f t="shared" si="2"/>
        <v>9</v>
      </c>
      <c r="T23">
        <f t="shared" si="3"/>
        <v>1988</v>
      </c>
    </row>
    <row r="24" spans="1:20" x14ac:dyDescent="0.3">
      <c r="A24">
        <v>1997</v>
      </c>
      <c r="B24" s="2">
        <v>35709</v>
      </c>
      <c r="C24" s="3">
        <v>0.375</v>
      </c>
      <c r="D24" t="s">
        <v>17</v>
      </c>
      <c r="E24" t="s">
        <v>18</v>
      </c>
      <c r="F24" t="s">
        <v>24</v>
      </c>
      <c r="G24" t="s">
        <v>59</v>
      </c>
      <c r="H24" t="s">
        <v>30</v>
      </c>
      <c r="I24">
        <v>-4</v>
      </c>
      <c r="J24">
        <v>14</v>
      </c>
      <c r="K24">
        <v>1</v>
      </c>
      <c r="L24">
        <v>18</v>
      </c>
      <c r="M24" t="s">
        <v>22</v>
      </c>
      <c r="N24" t="s">
        <v>22</v>
      </c>
      <c r="O24" t="e">
        <v>#N/A</v>
      </c>
      <c r="P24">
        <v>6</v>
      </c>
      <c r="Q24" t="str">
        <f t="shared" si="0"/>
        <v>34-13</v>
      </c>
      <c r="R24">
        <f t="shared" si="1"/>
        <v>10</v>
      </c>
      <c r="S24">
        <f t="shared" si="2"/>
        <v>6</v>
      </c>
      <c r="T24">
        <f t="shared" si="3"/>
        <v>1997</v>
      </c>
    </row>
    <row r="25" spans="1:20" x14ac:dyDescent="0.3">
      <c r="A25">
        <v>2008</v>
      </c>
      <c r="B25" s="2">
        <v>39768</v>
      </c>
      <c r="C25" s="3">
        <v>4.3055555555555562E-2</v>
      </c>
      <c r="D25" t="s">
        <v>26</v>
      </c>
      <c r="E25" t="s">
        <v>60</v>
      </c>
      <c r="F25" t="s">
        <v>19</v>
      </c>
      <c r="G25" t="s">
        <v>41</v>
      </c>
      <c r="H25" t="s">
        <v>30</v>
      </c>
      <c r="I25">
        <v>6.5</v>
      </c>
      <c r="J25">
        <v>4</v>
      </c>
      <c r="K25">
        <v>-6</v>
      </c>
      <c r="L25">
        <v>1</v>
      </c>
      <c r="M25" t="s">
        <v>22</v>
      </c>
      <c r="N25" t="s">
        <v>22</v>
      </c>
      <c r="O25">
        <v>6</v>
      </c>
      <c r="P25">
        <v>6</v>
      </c>
      <c r="Q25" t="str">
        <f t="shared" si="0"/>
        <v>24-20</v>
      </c>
      <c r="R25">
        <f t="shared" si="1"/>
        <v>11</v>
      </c>
      <c r="S25">
        <f t="shared" si="2"/>
        <v>16</v>
      </c>
      <c r="T25">
        <f t="shared" si="3"/>
        <v>2008</v>
      </c>
    </row>
    <row r="26" spans="1:20" x14ac:dyDescent="0.3">
      <c r="A26">
        <v>2009</v>
      </c>
      <c r="B26" s="2">
        <v>40105</v>
      </c>
      <c r="C26" s="3">
        <v>0.3611111111111111</v>
      </c>
      <c r="D26" t="s">
        <v>26</v>
      </c>
      <c r="E26" t="s">
        <v>49</v>
      </c>
      <c r="F26" t="s">
        <v>24</v>
      </c>
      <c r="G26" t="s">
        <v>61</v>
      </c>
      <c r="H26" t="s">
        <v>30</v>
      </c>
      <c r="I26">
        <v>3.5</v>
      </c>
      <c r="J26">
        <v>-3</v>
      </c>
      <c r="K26">
        <v>-3</v>
      </c>
      <c r="L26">
        <v>1</v>
      </c>
      <c r="M26" t="s">
        <v>22</v>
      </c>
      <c r="N26" t="s">
        <v>22</v>
      </c>
      <c r="O26">
        <v>6</v>
      </c>
      <c r="P26">
        <v>7</v>
      </c>
      <c r="Q26" t="str">
        <f t="shared" si="0"/>
        <v>34-23</v>
      </c>
      <c r="R26">
        <f t="shared" si="1"/>
        <v>10</v>
      </c>
      <c r="S26">
        <f t="shared" si="2"/>
        <v>19</v>
      </c>
      <c r="T26">
        <f t="shared" si="3"/>
        <v>2009</v>
      </c>
    </row>
    <row r="27" spans="1:20" x14ac:dyDescent="0.3">
      <c r="A27">
        <v>2000</v>
      </c>
      <c r="B27" s="2">
        <v>36843</v>
      </c>
      <c r="C27" s="3">
        <v>0.38125000000000003</v>
      </c>
      <c r="D27" t="s">
        <v>17</v>
      </c>
      <c r="E27" t="s">
        <v>62</v>
      </c>
      <c r="F27" t="s">
        <v>24</v>
      </c>
      <c r="G27" t="s">
        <v>63</v>
      </c>
      <c r="H27" t="s">
        <v>30</v>
      </c>
      <c r="I27">
        <v>-3</v>
      </c>
      <c r="J27">
        <v>4</v>
      </c>
      <c r="K27">
        <v>-3</v>
      </c>
      <c r="L27">
        <v>11</v>
      </c>
      <c r="M27" t="s">
        <v>22</v>
      </c>
      <c r="N27" t="s">
        <v>22</v>
      </c>
      <c r="O27">
        <v>3</v>
      </c>
      <c r="P27">
        <v>7</v>
      </c>
      <c r="Q27" t="str">
        <f t="shared" si="0"/>
        <v>27-24</v>
      </c>
      <c r="R27">
        <f t="shared" si="1"/>
        <v>11</v>
      </c>
      <c r="S27">
        <f t="shared" si="2"/>
        <v>13</v>
      </c>
      <c r="T27">
        <f t="shared" si="3"/>
        <v>2000</v>
      </c>
    </row>
    <row r="28" spans="1:20" x14ac:dyDescent="0.3">
      <c r="A28">
        <v>2005</v>
      </c>
      <c r="B28" s="2">
        <v>38717</v>
      </c>
      <c r="C28" s="3">
        <v>0.19097222222222221</v>
      </c>
      <c r="D28" t="s">
        <v>26</v>
      </c>
      <c r="E28" t="s">
        <v>49</v>
      </c>
      <c r="F28" t="s">
        <v>43</v>
      </c>
      <c r="G28" t="s">
        <v>64</v>
      </c>
      <c r="H28" t="s">
        <v>30</v>
      </c>
      <c r="I28">
        <v>7</v>
      </c>
      <c r="J28">
        <v>0</v>
      </c>
      <c r="K28">
        <v>7</v>
      </c>
      <c r="L28">
        <v>9</v>
      </c>
      <c r="M28" t="s">
        <v>30</v>
      </c>
      <c r="N28" t="s">
        <v>22</v>
      </c>
      <c r="O28" t="e">
        <v>#N/A</v>
      </c>
      <c r="P28">
        <v>7</v>
      </c>
      <c r="Q28" t="str">
        <f t="shared" si="0"/>
        <v>23-7</v>
      </c>
      <c r="R28">
        <f t="shared" si="1"/>
        <v>12</v>
      </c>
      <c r="S28">
        <f t="shared" si="2"/>
        <v>31</v>
      </c>
      <c r="T28">
        <f t="shared" si="3"/>
        <v>2005</v>
      </c>
    </row>
    <row r="29" spans="1:20" x14ac:dyDescent="0.3">
      <c r="A29">
        <v>1992</v>
      </c>
      <c r="B29" s="2">
        <v>33881</v>
      </c>
      <c r="C29" s="3">
        <v>0.16666666666666666</v>
      </c>
      <c r="D29" t="s">
        <v>17</v>
      </c>
      <c r="E29" t="s">
        <v>27</v>
      </c>
      <c r="F29" t="s">
        <v>19</v>
      </c>
      <c r="G29" t="s">
        <v>65</v>
      </c>
      <c r="H29" t="s">
        <v>30</v>
      </c>
      <c r="I29">
        <v>-1</v>
      </c>
      <c r="J29">
        <v>0</v>
      </c>
      <c r="K29">
        <v>-7</v>
      </c>
      <c r="L29">
        <v>-7</v>
      </c>
      <c r="M29" t="s">
        <v>22</v>
      </c>
      <c r="N29" t="s">
        <v>22</v>
      </c>
      <c r="O29">
        <v>13</v>
      </c>
      <c r="P29">
        <v>7</v>
      </c>
      <c r="Q29" t="str">
        <f t="shared" si="0"/>
        <v>20-19</v>
      </c>
      <c r="R29">
        <f t="shared" si="1"/>
        <v>10</v>
      </c>
      <c r="S29">
        <f t="shared" si="2"/>
        <v>4</v>
      </c>
      <c r="T29">
        <f t="shared" si="3"/>
        <v>1992</v>
      </c>
    </row>
    <row r="30" spans="1:20" x14ac:dyDescent="0.3">
      <c r="A30">
        <v>1994</v>
      </c>
      <c r="B30" s="2">
        <v>34672</v>
      </c>
      <c r="C30" s="3">
        <v>0.16666666666666666</v>
      </c>
      <c r="D30" t="s">
        <v>26</v>
      </c>
      <c r="E30" t="s">
        <v>27</v>
      </c>
      <c r="F30" t="s">
        <v>19</v>
      </c>
      <c r="G30" t="s">
        <v>25</v>
      </c>
      <c r="H30" t="s">
        <v>21</v>
      </c>
      <c r="I30">
        <v>3.5</v>
      </c>
      <c r="J30">
        <v>7</v>
      </c>
      <c r="K30">
        <v>4</v>
      </c>
      <c r="L30">
        <v>5</v>
      </c>
      <c r="M30" t="s">
        <v>22</v>
      </c>
      <c r="N30" t="s">
        <v>22</v>
      </c>
      <c r="O30" t="e">
        <v>#N/A</v>
      </c>
      <c r="P30">
        <v>8</v>
      </c>
      <c r="Q30" t="str">
        <f t="shared" si="0"/>
        <v>20-17</v>
      </c>
      <c r="R30">
        <f t="shared" si="1"/>
        <v>12</v>
      </c>
      <c r="S30">
        <f t="shared" si="2"/>
        <v>4</v>
      </c>
      <c r="T30">
        <f t="shared" si="3"/>
        <v>1994</v>
      </c>
    </row>
    <row r="31" spans="1:20" x14ac:dyDescent="0.3">
      <c r="A31">
        <v>2007</v>
      </c>
      <c r="B31" s="2">
        <v>39376</v>
      </c>
      <c r="C31" s="3">
        <v>0.34930555555555554</v>
      </c>
      <c r="D31" t="s">
        <v>17</v>
      </c>
      <c r="E31" t="s">
        <v>39</v>
      </c>
      <c r="F31" t="s">
        <v>19</v>
      </c>
      <c r="G31" t="s">
        <v>66</v>
      </c>
      <c r="H31" t="s">
        <v>30</v>
      </c>
      <c r="I31">
        <v>4.5</v>
      </c>
      <c r="J31">
        <v>0</v>
      </c>
      <c r="K31">
        <v>14</v>
      </c>
      <c r="L31">
        <v>14</v>
      </c>
      <c r="M31" t="s">
        <v>22</v>
      </c>
      <c r="N31" t="s">
        <v>22</v>
      </c>
      <c r="O31">
        <v>7</v>
      </c>
      <c r="P31">
        <v>8</v>
      </c>
      <c r="Q31" t="str">
        <f t="shared" si="0"/>
        <v>31-28</v>
      </c>
      <c r="R31">
        <f t="shared" si="1"/>
        <v>10</v>
      </c>
      <c r="S31">
        <f t="shared" si="2"/>
        <v>21</v>
      </c>
      <c r="T31">
        <f t="shared" si="3"/>
        <v>2007</v>
      </c>
    </row>
    <row r="32" spans="1:20" x14ac:dyDescent="0.3">
      <c r="A32">
        <v>1977</v>
      </c>
      <c r="B32" s="2">
        <v>28414</v>
      </c>
      <c r="C32" s="3">
        <v>0.16666666666666666</v>
      </c>
      <c r="D32" t="s">
        <v>26</v>
      </c>
      <c r="E32" t="s">
        <v>62</v>
      </c>
      <c r="F32" t="s">
        <v>19</v>
      </c>
      <c r="G32" t="s">
        <v>67</v>
      </c>
      <c r="H32" t="s">
        <v>30</v>
      </c>
      <c r="I32">
        <v>0</v>
      </c>
      <c r="J32">
        <v>0</v>
      </c>
      <c r="K32">
        <v>14</v>
      </c>
      <c r="L32">
        <v>20</v>
      </c>
      <c r="M32" t="s">
        <v>22</v>
      </c>
      <c r="N32" t="s">
        <v>22</v>
      </c>
      <c r="O32">
        <v>7</v>
      </c>
      <c r="P32">
        <v>8</v>
      </c>
      <c r="Q32" t="str">
        <f t="shared" si="0"/>
        <v>30-7</v>
      </c>
      <c r="R32">
        <f t="shared" si="1"/>
        <v>10</v>
      </c>
      <c r="S32">
        <f t="shared" si="2"/>
        <v>16</v>
      </c>
      <c r="T32">
        <f t="shared" si="3"/>
        <v>1977</v>
      </c>
    </row>
    <row r="33" spans="1:20" x14ac:dyDescent="0.3">
      <c r="A33">
        <v>1987</v>
      </c>
      <c r="B33" s="2">
        <v>32033</v>
      </c>
      <c r="C33" s="3">
        <v>0.16666666666666666</v>
      </c>
      <c r="D33" t="s">
        <v>17</v>
      </c>
      <c r="E33" t="s">
        <v>42</v>
      </c>
      <c r="F33" t="s">
        <v>19</v>
      </c>
      <c r="G33" t="s">
        <v>68</v>
      </c>
      <c r="H33" t="s">
        <v>30</v>
      </c>
      <c r="I33">
        <v>-3</v>
      </c>
      <c r="J33">
        <v>-7</v>
      </c>
      <c r="K33">
        <v>3</v>
      </c>
      <c r="L33">
        <v>17</v>
      </c>
      <c r="M33" t="s">
        <v>22</v>
      </c>
      <c r="N33" t="s">
        <v>22</v>
      </c>
      <c r="O33">
        <v>10</v>
      </c>
      <c r="P33">
        <v>8</v>
      </c>
      <c r="Q33" t="str">
        <f t="shared" si="0"/>
        <v>40-17</v>
      </c>
      <c r="R33">
        <f t="shared" si="1"/>
        <v>9</v>
      </c>
      <c r="S33">
        <f t="shared" si="2"/>
        <v>13</v>
      </c>
      <c r="T33">
        <f t="shared" si="3"/>
        <v>1987</v>
      </c>
    </row>
    <row r="34" spans="1:20" x14ac:dyDescent="0.3">
      <c r="A34">
        <v>1963</v>
      </c>
      <c r="B34" s="2">
        <v>23283</v>
      </c>
      <c r="C34" s="3">
        <v>0</v>
      </c>
      <c r="D34" t="s">
        <v>17</v>
      </c>
      <c r="E34" t="s">
        <v>69</v>
      </c>
      <c r="F34" t="s">
        <v>19</v>
      </c>
      <c r="G34" t="s">
        <v>40</v>
      </c>
      <c r="H34" t="s">
        <v>30</v>
      </c>
      <c r="I34">
        <v>0</v>
      </c>
      <c r="J34">
        <v>-3</v>
      </c>
      <c r="K34">
        <v>-3</v>
      </c>
      <c r="L34">
        <v>-3</v>
      </c>
      <c r="M34" t="s">
        <v>22</v>
      </c>
      <c r="N34" t="s">
        <v>22</v>
      </c>
      <c r="O34">
        <v>10</v>
      </c>
      <c r="P34">
        <v>9</v>
      </c>
      <c r="Q34" t="str">
        <f t="shared" si="0"/>
        <v>14-10</v>
      </c>
      <c r="R34">
        <f t="shared" si="1"/>
        <v>9</v>
      </c>
      <c r="S34">
        <f t="shared" si="2"/>
        <v>29</v>
      </c>
      <c r="T34">
        <f t="shared" si="3"/>
        <v>1963</v>
      </c>
    </row>
    <row r="35" spans="1:20" x14ac:dyDescent="0.3">
      <c r="A35">
        <v>1984</v>
      </c>
      <c r="B35" s="2">
        <v>30955</v>
      </c>
      <c r="C35" s="3">
        <v>0.16666666666666666</v>
      </c>
      <c r="D35" t="s">
        <v>17</v>
      </c>
      <c r="E35" t="s">
        <v>31</v>
      </c>
      <c r="F35" t="s">
        <v>19</v>
      </c>
      <c r="G35" t="s">
        <v>58</v>
      </c>
      <c r="H35" t="s">
        <v>30</v>
      </c>
      <c r="I35">
        <v>4</v>
      </c>
      <c r="J35">
        <v>0</v>
      </c>
      <c r="K35">
        <v>-1</v>
      </c>
      <c r="L35">
        <v>6</v>
      </c>
      <c r="M35" t="s">
        <v>22</v>
      </c>
      <c r="N35" t="s">
        <v>22</v>
      </c>
      <c r="O35">
        <v>4</v>
      </c>
      <c r="P35">
        <v>9</v>
      </c>
      <c r="Q35" t="str">
        <f t="shared" si="0"/>
        <v>16-13</v>
      </c>
      <c r="R35">
        <f t="shared" si="1"/>
        <v>9</v>
      </c>
      <c r="S35">
        <f t="shared" si="2"/>
        <v>30</v>
      </c>
      <c r="T35">
        <f t="shared" si="3"/>
        <v>1984</v>
      </c>
    </row>
    <row r="36" spans="1:20" x14ac:dyDescent="0.3">
      <c r="A36">
        <v>1962</v>
      </c>
      <c r="B36" s="2">
        <v>22904</v>
      </c>
      <c r="C36" s="3">
        <v>0</v>
      </c>
      <c r="D36" t="s">
        <v>26</v>
      </c>
      <c r="E36" t="s">
        <v>33</v>
      </c>
      <c r="F36" t="s">
        <v>43</v>
      </c>
      <c r="G36" t="s">
        <v>70</v>
      </c>
      <c r="H36" t="s">
        <v>30</v>
      </c>
      <c r="I36">
        <v>0</v>
      </c>
      <c r="J36">
        <v>-3</v>
      </c>
      <c r="K36">
        <v>-17</v>
      </c>
      <c r="L36">
        <v>-10</v>
      </c>
      <c r="M36" t="s">
        <v>30</v>
      </c>
      <c r="N36" t="s">
        <v>22</v>
      </c>
      <c r="O36">
        <v>17</v>
      </c>
      <c r="P36">
        <v>9</v>
      </c>
      <c r="Q36" t="str">
        <f t="shared" si="0"/>
        <v>23-20</v>
      </c>
      <c r="R36">
        <f t="shared" si="1"/>
        <v>9</v>
      </c>
      <c r="S36">
        <f t="shared" si="2"/>
        <v>15</v>
      </c>
      <c r="T36">
        <f t="shared" si="3"/>
        <v>1962</v>
      </c>
    </row>
    <row r="37" spans="1:20" x14ac:dyDescent="0.3">
      <c r="A37">
        <v>1986</v>
      </c>
      <c r="B37" s="2">
        <v>31683</v>
      </c>
      <c r="C37" s="3">
        <v>0.16666666666666666</v>
      </c>
      <c r="D37" t="s">
        <v>17</v>
      </c>
      <c r="E37" t="s">
        <v>18</v>
      </c>
      <c r="F37" t="s">
        <v>19</v>
      </c>
      <c r="G37" t="s">
        <v>71</v>
      </c>
      <c r="H37" t="s">
        <v>30</v>
      </c>
      <c r="I37">
        <v>-3</v>
      </c>
      <c r="J37">
        <v>3</v>
      </c>
      <c r="K37">
        <v>-10</v>
      </c>
      <c r="L37">
        <v>4</v>
      </c>
      <c r="M37" t="s">
        <v>22</v>
      </c>
      <c r="N37" t="s">
        <v>22</v>
      </c>
      <c r="O37">
        <v>10</v>
      </c>
      <c r="P37">
        <v>9</v>
      </c>
      <c r="Q37" t="str">
        <f t="shared" si="0"/>
        <v>27-20</v>
      </c>
      <c r="R37">
        <f t="shared" si="1"/>
        <v>9</v>
      </c>
      <c r="S37">
        <f t="shared" si="2"/>
        <v>28</v>
      </c>
      <c r="T37">
        <f t="shared" si="3"/>
        <v>1986</v>
      </c>
    </row>
    <row r="38" spans="1:20" x14ac:dyDescent="0.3">
      <c r="A38">
        <v>2009</v>
      </c>
      <c r="B38" s="2">
        <v>40090</v>
      </c>
      <c r="C38" s="3">
        <v>0.17708333333333334</v>
      </c>
      <c r="D38" t="s">
        <v>17</v>
      </c>
      <c r="E38" t="s">
        <v>72</v>
      </c>
      <c r="F38" t="s">
        <v>19</v>
      </c>
      <c r="G38" t="s">
        <v>73</v>
      </c>
      <c r="H38" t="s">
        <v>30</v>
      </c>
      <c r="I38">
        <v>3</v>
      </c>
      <c r="J38">
        <v>-10</v>
      </c>
      <c r="K38">
        <v>-3</v>
      </c>
      <c r="L38">
        <v>-3</v>
      </c>
      <c r="M38" t="s">
        <v>22</v>
      </c>
      <c r="N38" t="s">
        <v>22</v>
      </c>
      <c r="O38">
        <v>10</v>
      </c>
      <c r="P38">
        <v>10</v>
      </c>
      <c r="Q38" t="str">
        <f t="shared" si="0"/>
        <v>17-10</v>
      </c>
      <c r="R38">
        <f t="shared" si="1"/>
        <v>10</v>
      </c>
      <c r="S38">
        <f t="shared" si="2"/>
        <v>4</v>
      </c>
      <c r="T38">
        <f t="shared" si="3"/>
        <v>2009</v>
      </c>
    </row>
    <row r="39" spans="1:20" x14ac:dyDescent="0.3">
      <c r="A39">
        <v>1991</v>
      </c>
      <c r="B39" s="2">
        <v>33531</v>
      </c>
      <c r="C39" s="3">
        <v>0.16666666666666666</v>
      </c>
      <c r="D39" t="s">
        <v>17</v>
      </c>
      <c r="E39" t="s">
        <v>27</v>
      </c>
      <c r="F39" t="s">
        <v>19</v>
      </c>
      <c r="G39" t="s">
        <v>74</v>
      </c>
      <c r="H39" t="s">
        <v>30</v>
      </c>
      <c r="I39">
        <v>2</v>
      </c>
      <c r="J39">
        <v>-3</v>
      </c>
      <c r="K39">
        <v>7</v>
      </c>
      <c r="L39">
        <v>7</v>
      </c>
      <c r="M39" t="s">
        <v>22</v>
      </c>
      <c r="N39" t="s">
        <v>22</v>
      </c>
      <c r="O39">
        <v>3</v>
      </c>
      <c r="P39">
        <v>10</v>
      </c>
      <c r="Q39" t="str">
        <f t="shared" si="0"/>
        <v>19-16</v>
      </c>
      <c r="R39">
        <f t="shared" si="1"/>
        <v>10</v>
      </c>
      <c r="S39">
        <f t="shared" si="2"/>
        <v>20</v>
      </c>
      <c r="T39">
        <f t="shared" si="3"/>
        <v>1991</v>
      </c>
    </row>
    <row r="40" spans="1:20" x14ac:dyDescent="0.3">
      <c r="A40">
        <v>2013</v>
      </c>
      <c r="B40" s="2">
        <v>41595</v>
      </c>
      <c r="C40" s="3">
        <v>0.35416666666666669</v>
      </c>
      <c r="D40" t="s">
        <v>17</v>
      </c>
      <c r="E40" t="s">
        <v>27</v>
      </c>
      <c r="F40" t="s">
        <v>19</v>
      </c>
      <c r="G40" t="s">
        <v>75</v>
      </c>
      <c r="H40" t="s">
        <v>30</v>
      </c>
      <c r="I40">
        <v>-7.5</v>
      </c>
      <c r="J40">
        <v>10</v>
      </c>
      <c r="K40">
        <v>7</v>
      </c>
      <c r="L40">
        <v>14</v>
      </c>
      <c r="M40" t="s">
        <v>22</v>
      </c>
      <c r="N40" t="s">
        <v>22</v>
      </c>
      <c r="O40" t="e">
        <v>#N/A</v>
      </c>
      <c r="P40">
        <v>10</v>
      </c>
      <c r="Q40" t="str">
        <f t="shared" si="0"/>
        <v>27-17</v>
      </c>
      <c r="R40">
        <f t="shared" si="1"/>
        <v>11</v>
      </c>
      <c r="S40">
        <f t="shared" si="2"/>
        <v>17</v>
      </c>
      <c r="T40">
        <f t="shared" si="3"/>
        <v>2013</v>
      </c>
    </row>
    <row r="41" spans="1:20" x14ac:dyDescent="0.3">
      <c r="A41">
        <v>1979</v>
      </c>
      <c r="B41" s="2">
        <v>29135</v>
      </c>
      <c r="C41" s="3">
        <v>0.16666666666666666</v>
      </c>
      <c r="D41" t="s">
        <v>17</v>
      </c>
      <c r="E41" t="s">
        <v>49</v>
      </c>
      <c r="F41" t="s">
        <v>19</v>
      </c>
      <c r="G41" t="s">
        <v>76</v>
      </c>
      <c r="H41" t="s">
        <v>30</v>
      </c>
      <c r="I41">
        <v>1</v>
      </c>
      <c r="J41">
        <v>0</v>
      </c>
      <c r="K41">
        <v>0</v>
      </c>
      <c r="L41">
        <v>7</v>
      </c>
      <c r="M41" t="s">
        <v>22</v>
      </c>
      <c r="N41" t="s">
        <v>22</v>
      </c>
      <c r="O41" t="e">
        <v>#N/A</v>
      </c>
      <c r="P41">
        <v>10</v>
      </c>
      <c r="Q41" t="str">
        <f t="shared" si="0"/>
        <v>7-0</v>
      </c>
      <c r="R41">
        <f t="shared" si="1"/>
        <v>10</v>
      </c>
      <c r="S41">
        <f t="shared" si="2"/>
        <v>7</v>
      </c>
      <c r="T41">
        <f t="shared" si="3"/>
        <v>1979</v>
      </c>
    </row>
    <row r="42" spans="1:20" x14ac:dyDescent="0.3">
      <c r="A42">
        <v>1969</v>
      </c>
      <c r="B42" s="2">
        <v>25467</v>
      </c>
      <c r="C42" s="3">
        <v>0</v>
      </c>
      <c r="D42" t="s">
        <v>17</v>
      </c>
      <c r="E42" t="s">
        <v>77</v>
      </c>
      <c r="F42" t="s">
        <v>19</v>
      </c>
      <c r="G42" t="s">
        <v>78</v>
      </c>
      <c r="H42" t="s">
        <v>30</v>
      </c>
      <c r="I42">
        <v>0</v>
      </c>
      <c r="J42">
        <v>-13</v>
      </c>
      <c r="K42">
        <v>1</v>
      </c>
      <c r="L42">
        <v>1</v>
      </c>
      <c r="M42" t="s">
        <v>22</v>
      </c>
      <c r="N42" t="s">
        <v>22</v>
      </c>
      <c r="O42">
        <v>13</v>
      </c>
      <c r="P42">
        <v>11</v>
      </c>
      <c r="Q42" t="str">
        <f t="shared" si="0"/>
        <v>21-19</v>
      </c>
      <c r="R42">
        <f t="shared" si="1"/>
        <v>9</v>
      </c>
      <c r="S42">
        <f t="shared" si="2"/>
        <v>21</v>
      </c>
      <c r="T42">
        <f t="shared" si="3"/>
        <v>1969</v>
      </c>
    </row>
    <row r="43" spans="1:20" x14ac:dyDescent="0.3">
      <c r="A43">
        <v>2014</v>
      </c>
      <c r="B43" s="2">
        <v>41889</v>
      </c>
      <c r="C43" s="3">
        <v>0.35416666666666669</v>
      </c>
      <c r="D43" t="s">
        <v>17</v>
      </c>
      <c r="E43" t="s">
        <v>35</v>
      </c>
      <c r="F43" t="s">
        <v>19</v>
      </c>
      <c r="G43" t="s">
        <v>29</v>
      </c>
      <c r="H43" t="s">
        <v>30</v>
      </c>
      <c r="I43">
        <v>-7.5</v>
      </c>
      <c r="J43">
        <v>3</v>
      </c>
      <c r="K43">
        <v>17</v>
      </c>
      <c r="L43">
        <v>14</v>
      </c>
      <c r="M43" t="s">
        <v>22</v>
      </c>
      <c r="N43" t="s">
        <v>22</v>
      </c>
      <c r="O43" t="e">
        <v>#N/A</v>
      </c>
      <c r="P43">
        <v>11</v>
      </c>
      <c r="Q43" t="str">
        <f t="shared" si="0"/>
        <v>31-24</v>
      </c>
      <c r="R43">
        <f t="shared" si="1"/>
        <v>9</v>
      </c>
      <c r="S43">
        <f t="shared" si="2"/>
        <v>7</v>
      </c>
      <c r="T43">
        <f t="shared" si="3"/>
        <v>2014</v>
      </c>
    </row>
    <row r="44" spans="1:20" x14ac:dyDescent="0.3">
      <c r="A44">
        <v>1977</v>
      </c>
      <c r="B44" s="2">
        <v>28456</v>
      </c>
      <c r="C44" s="3">
        <v>0.16666666666666666</v>
      </c>
      <c r="D44" t="s">
        <v>17</v>
      </c>
      <c r="E44" t="s">
        <v>79</v>
      </c>
      <c r="F44" t="s">
        <v>19</v>
      </c>
      <c r="G44" t="s">
        <v>80</v>
      </c>
      <c r="H44" t="s">
        <v>30</v>
      </c>
      <c r="I44">
        <v>0</v>
      </c>
      <c r="J44">
        <v>7</v>
      </c>
      <c r="K44">
        <v>11</v>
      </c>
      <c r="L44">
        <v>1</v>
      </c>
      <c r="M44" t="s">
        <v>22</v>
      </c>
      <c r="N44" t="s">
        <v>22</v>
      </c>
      <c r="O44" t="e">
        <v>#N/A</v>
      </c>
      <c r="P44">
        <v>11</v>
      </c>
      <c r="Q44" t="str">
        <f t="shared" si="0"/>
        <v>27-13</v>
      </c>
      <c r="R44">
        <f t="shared" si="1"/>
        <v>11</v>
      </c>
      <c r="S44">
        <f t="shared" si="2"/>
        <v>27</v>
      </c>
      <c r="T44">
        <f t="shared" si="3"/>
        <v>1977</v>
      </c>
    </row>
    <row r="45" spans="1:20" x14ac:dyDescent="0.3">
      <c r="A45">
        <v>1997</v>
      </c>
      <c r="B45" s="2">
        <v>35673</v>
      </c>
      <c r="C45" s="3">
        <v>0.16666666666666666</v>
      </c>
      <c r="D45" t="s">
        <v>17</v>
      </c>
      <c r="E45" t="s">
        <v>27</v>
      </c>
      <c r="F45" t="s">
        <v>19</v>
      </c>
      <c r="G45" t="s">
        <v>81</v>
      </c>
      <c r="H45" t="s">
        <v>30</v>
      </c>
      <c r="I45">
        <v>-6.5</v>
      </c>
      <c r="J45">
        <v>3</v>
      </c>
      <c r="K45">
        <v>9</v>
      </c>
      <c r="L45">
        <v>6</v>
      </c>
      <c r="M45" t="s">
        <v>22</v>
      </c>
      <c r="N45" t="s">
        <v>22</v>
      </c>
      <c r="O45" t="e">
        <v>#N/A</v>
      </c>
      <c r="P45">
        <v>11</v>
      </c>
      <c r="Q45" t="str">
        <f t="shared" si="0"/>
        <v>19-3</v>
      </c>
      <c r="R45">
        <f t="shared" si="1"/>
        <v>8</v>
      </c>
      <c r="S45">
        <f t="shared" si="2"/>
        <v>31</v>
      </c>
      <c r="T45">
        <f t="shared" si="3"/>
        <v>1997</v>
      </c>
    </row>
    <row r="46" spans="1:20" x14ac:dyDescent="0.3">
      <c r="A46">
        <v>1963</v>
      </c>
      <c r="B46" s="2">
        <v>23290</v>
      </c>
      <c r="C46" s="3">
        <v>0</v>
      </c>
      <c r="D46" t="s">
        <v>17</v>
      </c>
      <c r="E46" t="s">
        <v>49</v>
      </c>
      <c r="F46" t="s">
        <v>19</v>
      </c>
      <c r="G46" t="s">
        <v>82</v>
      </c>
      <c r="H46" t="s">
        <v>30</v>
      </c>
      <c r="I46">
        <v>0</v>
      </c>
      <c r="J46">
        <v>-10</v>
      </c>
      <c r="K46">
        <v>-3</v>
      </c>
      <c r="L46">
        <v>6</v>
      </c>
      <c r="M46" t="s">
        <v>22</v>
      </c>
      <c r="N46" t="s">
        <v>22</v>
      </c>
      <c r="O46">
        <v>10</v>
      </c>
      <c r="P46">
        <v>12</v>
      </c>
      <c r="Q46" t="str">
        <f t="shared" si="0"/>
        <v>50-34</v>
      </c>
      <c r="R46">
        <f t="shared" si="1"/>
        <v>10</v>
      </c>
      <c r="S46">
        <f t="shared" si="2"/>
        <v>6</v>
      </c>
      <c r="T46">
        <f t="shared" si="3"/>
        <v>1963</v>
      </c>
    </row>
    <row r="47" spans="1:20" x14ac:dyDescent="0.3">
      <c r="A47">
        <v>1985</v>
      </c>
      <c r="B47" s="2">
        <v>31362</v>
      </c>
      <c r="C47" s="3">
        <v>0.375</v>
      </c>
      <c r="D47" t="s">
        <v>17</v>
      </c>
      <c r="E47" t="s">
        <v>57</v>
      </c>
      <c r="F47" t="s">
        <v>24</v>
      </c>
      <c r="G47" t="s">
        <v>83</v>
      </c>
      <c r="H47" t="s">
        <v>30</v>
      </c>
      <c r="I47">
        <v>2.5</v>
      </c>
      <c r="J47">
        <v>7</v>
      </c>
      <c r="K47">
        <v>11</v>
      </c>
      <c r="L47">
        <v>1</v>
      </c>
      <c r="M47" t="s">
        <v>22</v>
      </c>
      <c r="N47" t="s">
        <v>22</v>
      </c>
      <c r="O47">
        <v>2</v>
      </c>
      <c r="P47">
        <v>12</v>
      </c>
      <c r="Q47" t="str">
        <f t="shared" si="0"/>
        <v>17-16</v>
      </c>
      <c r="R47">
        <f t="shared" si="1"/>
        <v>11</v>
      </c>
      <c r="S47">
        <f t="shared" si="2"/>
        <v>11</v>
      </c>
      <c r="T47">
        <f t="shared" si="3"/>
        <v>1985</v>
      </c>
    </row>
    <row r="48" spans="1:20" x14ac:dyDescent="0.3">
      <c r="A48">
        <v>1977</v>
      </c>
      <c r="B48" s="2">
        <v>28435</v>
      </c>
      <c r="C48" s="3">
        <v>0.16666666666666666</v>
      </c>
      <c r="D48" t="s">
        <v>17</v>
      </c>
      <c r="E48" t="s">
        <v>39</v>
      </c>
      <c r="F48" t="s">
        <v>19</v>
      </c>
      <c r="G48" t="s">
        <v>84</v>
      </c>
      <c r="H48" t="s">
        <v>30</v>
      </c>
      <c r="I48">
        <v>0</v>
      </c>
      <c r="J48">
        <v>14</v>
      </c>
      <c r="K48">
        <v>21</v>
      </c>
      <c r="L48">
        <v>21</v>
      </c>
      <c r="M48" t="s">
        <v>22</v>
      </c>
      <c r="N48" t="s">
        <v>22</v>
      </c>
      <c r="O48" t="e">
        <v>#N/A</v>
      </c>
      <c r="P48">
        <v>12</v>
      </c>
      <c r="Q48" t="str">
        <f t="shared" si="0"/>
        <v>21-7</v>
      </c>
      <c r="R48">
        <f t="shared" si="1"/>
        <v>11</v>
      </c>
      <c r="S48">
        <f t="shared" si="2"/>
        <v>6</v>
      </c>
      <c r="T48">
        <f t="shared" si="3"/>
        <v>1977</v>
      </c>
    </row>
    <row r="49" spans="1:20" x14ac:dyDescent="0.3">
      <c r="A49">
        <v>2005</v>
      </c>
      <c r="B49" s="2">
        <v>38627</v>
      </c>
      <c r="C49" s="3">
        <v>4.3055555555555562E-2</v>
      </c>
      <c r="D49" t="s">
        <v>26</v>
      </c>
      <c r="E49" t="s">
        <v>85</v>
      </c>
      <c r="F49" t="s">
        <v>19</v>
      </c>
      <c r="G49" t="s">
        <v>86</v>
      </c>
      <c r="H49" t="s">
        <v>30</v>
      </c>
      <c r="I49">
        <v>4</v>
      </c>
      <c r="J49">
        <v>0</v>
      </c>
      <c r="K49">
        <v>14</v>
      </c>
      <c r="L49">
        <v>7</v>
      </c>
      <c r="M49" t="s">
        <v>22</v>
      </c>
      <c r="N49" t="s">
        <v>22</v>
      </c>
      <c r="O49" t="e">
        <v>#N/A</v>
      </c>
      <c r="P49">
        <v>12</v>
      </c>
      <c r="Q49" t="str">
        <f t="shared" si="0"/>
        <v>20-7</v>
      </c>
      <c r="R49">
        <f t="shared" si="1"/>
        <v>10</v>
      </c>
      <c r="S49">
        <f t="shared" si="2"/>
        <v>2</v>
      </c>
      <c r="T49">
        <f t="shared" si="3"/>
        <v>2005</v>
      </c>
    </row>
    <row r="50" spans="1:20" x14ac:dyDescent="0.3">
      <c r="A50">
        <v>1996</v>
      </c>
      <c r="B50" s="2">
        <v>35386</v>
      </c>
      <c r="C50" s="3">
        <v>4.1666666666666664E-2</v>
      </c>
      <c r="D50" t="s">
        <v>26</v>
      </c>
      <c r="E50" t="s">
        <v>18</v>
      </c>
      <c r="F50" t="s">
        <v>19</v>
      </c>
      <c r="G50" t="s">
        <v>87</v>
      </c>
      <c r="H50" t="s">
        <v>30</v>
      </c>
      <c r="I50">
        <v>2.5</v>
      </c>
      <c r="J50">
        <v>14</v>
      </c>
      <c r="K50">
        <v>24</v>
      </c>
      <c r="L50">
        <v>23</v>
      </c>
      <c r="M50" t="s">
        <v>22</v>
      </c>
      <c r="N50" t="s">
        <v>22</v>
      </c>
      <c r="O50" t="e">
        <v>#N/A</v>
      </c>
      <c r="P50">
        <v>13</v>
      </c>
      <c r="Q50" t="str">
        <f t="shared" si="0"/>
        <v>34-8</v>
      </c>
      <c r="R50">
        <f t="shared" si="1"/>
        <v>11</v>
      </c>
      <c r="S50">
        <f t="shared" si="2"/>
        <v>17</v>
      </c>
      <c r="T50">
        <f t="shared" si="3"/>
        <v>1996</v>
      </c>
    </row>
    <row r="51" spans="1:20" x14ac:dyDescent="0.3">
      <c r="A51">
        <v>2007</v>
      </c>
      <c r="B51" s="2">
        <v>39405</v>
      </c>
      <c r="C51" s="3">
        <v>0.3611111111111111</v>
      </c>
      <c r="D51" t="s">
        <v>17</v>
      </c>
      <c r="E51" t="s">
        <v>88</v>
      </c>
      <c r="F51" t="s">
        <v>24</v>
      </c>
      <c r="G51" t="s">
        <v>89</v>
      </c>
      <c r="H51" t="s">
        <v>30</v>
      </c>
      <c r="I51">
        <v>0</v>
      </c>
      <c r="J51">
        <v>14</v>
      </c>
      <c r="K51">
        <v>10</v>
      </c>
      <c r="L51">
        <v>10</v>
      </c>
      <c r="M51" t="s">
        <v>22</v>
      </c>
      <c r="N51" t="s">
        <v>22</v>
      </c>
      <c r="O51" t="e">
        <v>#N/A</v>
      </c>
      <c r="P51">
        <v>13</v>
      </c>
      <c r="Q51" t="str">
        <f t="shared" si="0"/>
        <v>34-20</v>
      </c>
      <c r="R51">
        <f t="shared" si="1"/>
        <v>11</v>
      </c>
      <c r="S51">
        <f t="shared" si="2"/>
        <v>19</v>
      </c>
      <c r="T51">
        <f t="shared" si="3"/>
        <v>2007</v>
      </c>
    </row>
    <row r="52" spans="1:20" x14ac:dyDescent="0.3">
      <c r="A52">
        <v>2015</v>
      </c>
      <c r="B52" s="2">
        <v>42281</v>
      </c>
      <c r="C52" s="3">
        <v>0.18402777777777779</v>
      </c>
      <c r="D52" t="s">
        <v>17</v>
      </c>
      <c r="E52" t="s">
        <v>90</v>
      </c>
      <c r="F52" t="s">
        <v>19</v>
      </c>
      <c r="G52" t="s">
        <v>70</v>
      </c>
      <c r="H52" t="s">
        <v>30</v>
      </c>
      <c r="I52">
        <v>-7</v>
      </c>
      <c r="J52">
        <v>3</v>
      </c>
      <c r="K52">
        <v>3</v>
      </c>
      <c r="L52">
        <v>10</v>
      </c>
      <c r="M52" t="s">
        <v>22</v>
      </c>
      <c r="N52" t="s">
        <v>22</v>
      </c>
      <c r="O52" t="e">
        <v>#N/A</v>
      </c>
      <c r="P52">
        <v>13</v>
      </c>
      <c r="Q52" t="str">
        <f t="shared" si="0"/>
        <v>23-20</v>
      </c>
      <c r="R52">
        <f t="shared" si="1"/>
        <v>10</v>
      </c>
      <c r="S52">
        <f t="shared" si="2"/>
        <v>4</v>
      </c>
      <c r="T52">
        <f t="shared" si="3"/>
        <v>2015</v>
      </c>
    </row>
    <row r="53" spans="1:20" x14ac:dyDescent="0.3">
      <c r="A53">
        <v>1989</v>
      </c>
      <c r="B53" s="2">
        <v>32803</v>
      </c>
      <c r="C53" s="3">
        <v>0.16666666666666666</v>
      </c>
      <c r="D53" t="s">
        <v>26</v>
      </c>
      <c r="E53" t="s">
        <v>42</v>
      </c>
      <c r="F53" t="s">
        <v>19</v>
      </c>
      <c r="G53" t="s">
        <v>91</v>
      </c>
      <c r="H53" t="s">
        <v>21</v>
      </c>
      <c r="I53">
        <v>2</v>
      </c>
      <c r="J53">
        <v>-7</v>
      </c>
      <c r="K53">
        <v>-14</v>
      </c>
      <c r="L53">
        <v>-7</v>
      </c>
      <c r="M53" t="s">
        <v>30</v>
      </c>
      <c r="N53" t="s">
        <v>30</v>
      </c>
      <c r="O53">
        <v>14</v>
      </c>
      <c r="P53">
        <v>13</v>
      </c>
      <c r="Q53" t="str">
        <f t="shared" si="0"/>
        <v>24-21</v>
      </c>
      <c r="R53">
        <f t="shared" si="1"/>
        <v>10</v>
      </c>
      <c r="S53">
        <f t="shared" si="2"/>
        <v>22</v>
      </c>
      <c r="T53">
        <f t="shared" si="3"/>
        <v>1989</v>
      </c>
    </row>
    <row r="54" spans="1:20" x14ac:dyDescent="0.3">
      <c r="A54">
        <v>2006</v>
      </c>
      <c r="B54" s="2">
        <v>38977</v>
      </c>
      <c r="C54" s="3">
        <v>0.17777777777777778</v>
      </c>
      <c r="D54" t="s">
        <v>17</v>
      </c>
      <c r="E54" t="s">
        <v>27</v>
      </c>
      <c r="F54" t="s">
        <v>19</v>
      </c>
      <c r="G54" t="s">
        <v>92</v>
      </c>
      <c r="H54" t="s">
        <v>21</v>
      </c>
      <c r="I54">
        <v>-11</v>
      </c>
      <c r="J54">
        <v>0</v>
      </c>
      <c r="K54">
        <v>-3</v>
      </c>
      <c r="L54">
        <v>-3</v>
      </c>
      <c r="M54" t="s">
        <v>22</v>
      </c>
      <c r="N54" t="s">
        <v>22</v>
      </c>
      <c r="O54">
        <v>6</v>
      </c>
      <c r="P54">
        <v>14</v>
      </c>
      <c r="Q54" t="str">
        <f t="shared" si="0"/>
        <v>9-6</v>
      </c>
      <c r="R54">
        <f t="shared" si="1"/>
        <v>9</v>
      </c>
      <c r="S54">
        <f t="shared" si="2"/>
        <v>17</v>
      </c>
      <c r="T54">
        <f t="shared" si="3"/>
        <v>2006</v>
      </c>
    </row>
    <row r="55" spans="1:20" x14ac:dyDescent="0.3">
      <c r="A55">
        <v>2000</v>
      </c>
      <c r="B55" s="2">
        <v>36786</v>
      </c>
      <c r="C55" s="3">
        <v>0.17013888888888887</v>
      </c>
      <c r="D55" t="s">
        <v>26</v>
      </c>
      <c r="E55" t="s">
        <v>62</v>
      </c>
      <c r="F55" t="s">
        <v>19</v>
      </c>
      <c r="G55" t="s">
        <v>93</v>
      </c>
      <c r="H55" t="s">
        <v>30</v>
      </c>
      <c r="I55">
        <v>3</v>
      </c>
      <c r="J55">
        <v>10</v>
      </c>
      <c r="K55">
        <v>0</v>
      </c>
      <c r="L55">
        <v>3</v>
      </c>
      <c r="M55" t="s">
        <v>22</v>
      </c>
      <c r="N55" t="s">
        <v>22</v>
      </c>
      <c r="O55" t="e">
        <v>#N/A</v>
      </c>
      <c r="P55">
        <v>14</v>
      </c>
      <c r="Q55" t="str">
        <f t="shared" si="0"/>
        <v>33-24</v>
      </c>
      <c r="R55">
        <f t="shared" si="1"/>
        <v>9</v>
      </c>
      <c r="S55">
        <f t="shared" si="2"/>
        <v>17</v>
      </c>
      <c r="T55">
        <f t="shared" si="3"/>
        <v>2000</v>
      </c>
    </row>
    <row r="56" spans="1:20" x14ac:dyDescent="0.3">
      <c r="A56">
        <v>2000</v>
      </c>
      <c r="B56" s="2">
        <v>36863</v>
      </c>
      <c r="C56" s="3">
        <v>4.3055555555555562E-2</v>
      </c>
      <c r="D56" t="s">
        <v>26</v>
      </c>
      <c r="E56" t="s">
        <v>94</v>
      </c>
      <c r="F56" t="s">
        <v>19</v>
      </c>
      <c r="G56" t="s">
        <v>95</v>
      </c>
      <c r="H56" t="s">
        <v>30</v>
      </c>
      <c r="I56">
        <v>0</v>
      </c>
      <c r="J56">
        <v>0</v>
      </c>
      <c r="K56">
        <v>15</v>
      </c>
      <c r="L56">
        <v>15</v>
      </c>
      <c r="M56" t="s">
        <v>22</v>
      </c>
      <c r="N56" t="s">
        <v>22</v>
      </c>
      <c r="O56" t="e">
        <v>#N/A</v>
      </c>
      <c r="P56">
        <v>14</v>
      </c>
      <c r="Q56" t="str">
        <f t="shared" si="0"/>
        <v>38-23</v>
      </c>
      <c r="R56">
        <f t="shared" si="1"/>
        <v>12</v>
      </c>
      <c r="S56">
        <f t="shared" si="2"/>
        <v>3</v>
      </c>
      <c r="T56">
        <f t="shared" si="3"/>
        <v>2000</v>
      </c>
    </row>
    <row r="57" spans="1:20" x14ac:dyDescent="0.3">
      <c r="A57">
        <v>1985</v>
      </c>
      <c r="B57" s="2">
        <v>31401</v>
      </c>
      <c r="C57" s="3">
        <v>0.33333333333333331</v>
      </c>
      <c r="D57" t="s">
        <v>26</v>
      </c>
      <c r="E57" t="s">
        <v>42</v>
      </c>
      <c r="F57" t="s">
        <v>96</v>
      </c>
      <c r="G57" t="s">
        <v>63</v>
      </c>
      <c r="H57" t="s">
        <v>30</v>
      </c>
      <c r="I57">
        <v>0</v>
      </c>
      <c r="J57">
        <v>-7</v>
      </c>
      <c r="K57">
        <v>-7</v>
      </c>
      <c r="L57">
        <v>-7</v>
      </c>
      <c r="M57" t="s">
        <v>30</v>
      </c>
      <c r="N57" t="s">
        <v>30</v>
      </c>
      <c r="O57">
        <v>17</v>
      </c>
      <c r="P57">
        <v>14</v>
      </c>
      <c r="Q57" t="str">
        <f t="shared" si="0"/>
        <v>27-24</v>
      </c>
      <c r="R57">
        <f t="shared" si="1"/>
        <v>12</v>
      </c>
      <c r="S57">
        <f t="shared" si="2"/>
        <v>20</v>
      </c>
      <c r="T57">
        <f t="shared" si="3"/>
        <v>1985</v>
      </c>
    </row>
    <row r="58" spans="1:20" x14ac:dyDescent="0.3">
      <c r="A58">
        <v>1998</v>
      </c>
      <c r="B58" s="2">
        <v>36051</v>
      </c>
      <c r="C58" s="3">
        <v>0.17708333333333334</v>
      </c>
      <c r="D58" t="s">
        <v>17</v>
      </c>
      <c r="E58" t="s">
        <v>72</v>
      </c>
      <c r="F58" t="s">
        <v>19</v>
      </c>
      <c r="G58" t="s">
        <v>97</v>
      </c>
      <c r="H58" t="s">
        <v>30</v>
      </c>
      <c r="I58">
        <v>-7.5</v>
      </c>
      <c r="J58">
        <v>14</v>
      </c>
      <c r="K58">
        <v>18</v>
      </c>
      <c r="L58">
        <v>15</v>
      </c>
      <c r="M58" t="s">
        <v>22</v>
      </c>
      <c r="N58" t="s">
        <v>22</v>
      </c>
      <c r="O58" t="e">
        <v>#N/A</v>
      </c>
      <c r="P58">
        <v>15</v>
      </c>
      <c r="Q58" t="str">
        <f t="shared" si="0"/>
        <v>42-23</v>
      </c>
      <c r="R58">
        <f t="shared" si="1"/>
        <v>9</v>
      </c>
      <c r="S58">
        <f t="shared" si="2"/>
        <v>13</v>
      </c>
      <c r="T58">
        <f t="shared" si="3"/>
        <v>1998</v>
      </c>
    </row>
    <row r="59" spans="1:20" x14ac:dyDescent="0.3">
      <c r="A59">
        <v>1983</v>
      </c>
      <c r="B59" s="2">
        <v>30661</v>
      </c>
      <c r="C59" s="3">
        <v>0.16666666666666666</v>
      </c>
      <c r="D59" t="s">
        <v>17</v>
      </c>
      <c r="E59" t="s">
        <v>79</v>
      </c>
      <c r="F59" t="s">
        <v>19</v>
      </c>
      <c r="G59" t="s">
        <v>78</v>
      </c>
      <c r="H59" t="s">
        <v>30</v>
      </c>
      <c r="I59">
        <v>-8.5</v>
      </c>
      <c r="J59">
        <v>-3</v>
      </c>
      <c r="K59">
        <v>-16</v>
      </c>
      <c r="L59">
        <v>-19</v>
      </c>
      <c r="M59" t="s">
        <v>30</v>
      </c>
      <c r="N59" t="s">
        <v>30</v>
      </c>
      <c r="O59">
        <v>19</v>
      </c>
      <c r="P59">
        <v>15</v>
      </c>
      <c r="Q59" t="str">
        <f t="shared" si="0"/>
        <v>21-19</v>
      </c>
      <c r="R59">
        <f t="shared" si="1"/>
        <v>12</v>
      </c>
      <c r="S59">
        <f t="shared" si="2"/>
        <v>11</v>
      </c>
      <c r="T59">
        <f t="shared" si="3"/>
        <v>1983</v>
      </c>
    </row>
    <row r="60" spans="1:20" x14ac:dyDescent="0.3">
      <c r="A60">
        <v>1960</v>
      </c>
      <c r="B60" s="2">
        <v>22212</v>
      </c>
      <c r="C60" s="3">
        <v>0</v>
      </c>
      <c r="D60" t="s">
        <v>17</v>
      </c>
      <c r="E60" t="s">
        <v>69</v>
      </c>
      <c r="F60" t="s">
        <v>19</v>
      </c>
      <c r="G60" t="s">
        <v>29</v>
      </c>
      <c r="H60" t="s">
        <v>30</v>
      </c>
      <c r="I60">
        <v>0</v>
      </c>
      <c r="J60">
        <v>-10</v>
      </c>
      <c r="K60">
        <v>-17</v>
      </c>
      <c r="L60">
        <v>-10</v>
      </c>
      <c r="M60" t="s">
        <v>30</v>
      </c>
      <c r="N60" t="s">
        <v>30</v>
      </c>
      <c r="O60">
        <v>24</v>
      </c>
      <c r="P60">
        <v>15</v>
      </c>
      <c r="Q60" t="str">
        <f t="shared" si="0"/>
        <v>31-24</v>
      </c>
      <c r="R60">
        <f t="shared" si="1"/>
        <v>10</v>
      </c>
      <c r="S60">
        <f t="shared" si="2"/>
        <v>23</v>
      </c>
      <c r="T60">
        <f t="shared" si="3"/>
        <v>1960</v>
      </c>
    </row>
    <row r="61" spans="1:20" x14ac:dyDescent="0.3">
      <c r="A61">
        <v>1982</v>
      </c>
      <c r="B61" s="2">
        <v>30297</v>
      </c>
      <c r="C61" s="3">
        <v>0.16666666666666666</v>
      </c>
      <c r="D61" t="s">
        <v>26</v>
      </c>
      <c r="E61" t="s">
        <v>98</v>
      </c>
      <c r="F61" t="s">
        <v>19</v>
      </c>
      <c r="G61" t="s">
        <v>63</v>
      </c>
      <c r="H61" t="s">
        <v>30</v>
      </c>
      <c r="I61">
        <v>2.5</v>
      </c>
      <c r="J61">
        <v>-7</v>
      </c>
      <c r="K61">
        <v>-7</v>
      </c>
      <c r="L61">
        <v>-4</v>
      </c>
      <c r="M61" t="s">
        <v>30</v>
      </c>
      <c r="N61" t="s">
        <v>30</v>
      </c>
      <c r="O61">
        <v>21</v>
      </c>
      <c r="P61">
        <v>15</v>
      </c>
      <c r="Q61" t="str">
        <f t="shared" si="0"/>
        <v>27-24</v>
      </c>
      <c r="R61">
        <f t="shared" si="1"/>
        <v>12</v>
      </c>
      <c r="S61">
        <f t="shared" si="2"/>
        <v>12</v>
      </c>
      <c r="T61">
        <f t="shared" si="3"/>
        <v>1982</v>
      </c>
    </row>
    <row r="62" spans="1:20" x14ac:dyDescent="0.3">
      <c r="A62">
        <v>1996</v>
      </c>
      <c r="B62" s="2">
        <v>35393</v>
      </c>
      <c r="C62" s="3">
        <v>4.1666666666666664E-2</v>
      </c>
      <c r="D62" t="s">
        <v>26</v>
      </c>
      <c r="E62" t="s">
        <v>90</v>
      </c>
      <c r="F62" t="s">
        <v>19</v>
      </c>
      <c r="G62" t="s">
        <v>99</v>
      </c>
      <c r="H62" t="s">
        <v>30</v>
      </c>
      <c r="I62">
        <v>-5.5</v>
      </c>
      <c r="J62">
        <v>7</v>
      </c>
      <c r="K62">
        <v>4</v>
      </c>
      <c r="L62">
        <v>-3</v>
      </c>
      <c r="M62" t="s">
        <v>22</v>
      </c>
      <c r="N62" t="s">
        <v>22</v>
      </c>
      <c r="O62">
        <v>3</v>
      </c>
      <c r="P62">
        <v>16</v>
      </c>
      <c r="Q62" t="str">
        <f t="shared" si="0"/>
        <v>21-17</v>
      </c>
      <c r="R62">
        <f t="shared" si="1"/>
        <v>11</v>
      </c>
      <c r="S62">
        <f t="shared" si="2"/>
        <v>24</v>
      </c>
      <c r="T62">
        <f t="shared" si="3"/>
        <v>1996</v>
      </c>
    </row>
    <row r="63" spans="1:20" x14ac:dyDescent="0.3">
      <c r="A63">
        <v>2009</v>
      </c>
      <c r="B63" s="2">
        <v>40069</v>
      </c>
      <c r="C63" s="3">
        <v>4.3055555555555562E-2</v>
      </c>
      <c r="D63" t="s">
        <v>26</v>
      </c>
      <c r="E63" t="s">
        <v>23</v>
      </c>
      <c r="F63" t="s">
        <v>19</v>
      </c>
      <c r="G63" t="s">
        <v>100</v>
      </c>
      <c r="H63" t="s">
        <v>30</v>
      </c>
      <c r="I63">
        <v>5</v>
      </c>
      <c r="J63">
        <v>0</v>
      </c>
      <c r="K63">
        <v>3</v>
      </c>
      <c r="L63">
        <v>6</v>
      </c>
      <c r="M63" t="s">
        <v>22</v>
      </c>
      <c r="N63" t="s">
        <v>22</v>
      </c>
      <c r="O63">
        <v>1</v>
      </c>
      <c r="P63">
        <v>16</v>
      </c>
      <c r="Q63" t="str">
        <f t="shared" si="0"/>
        <v>12-7</v>
      </c>
      <c r="R63">
        <f t="shared" si="1"/>
        <v>9</v>
      </c>
      <c r="S63">
        <f t="shared" si="2"/>
        <v>13</v>
      </c>
      <c r="T63">
        <f t="shared" si="3"/>
        <v>2009</v>
      </c>
    </row>
    <row r="64" spans="1:20" x14ac:dyDescent="0.3">
      <c r="A64">
        <v>1980</v>
      </c>
      <c r="B64" s="2">
        <v>29499</v>
      </c>
      <c r="C64" s="3">
        <v>4.1666666666666664E-2</v>
      </c>
      <c r="D64" t="s">
        <v>26</v>
      </c>
      <c r="E64" t="s">
        <v>101</v>
      </c>
      <c r="F64" t="s">
        <v>19</v>
      </c>
      <c r="G64" t="s">
        <v>74</v>
      </c>
      <c r="H64" t="s">
        <v>30</v>
      </c>
      <c r="I64">
        <v>4</v>
      </c>
      <c r="J64">
        <v>0</v>
      </c>
      <c r="K64">
        <v>0</v>
      </c>
      <c r="L64">
        <v>0</v>
      </c>
      <c r="M64" t="s">
        <v>22</v>
      </c>
      <c r="N64" t="s">
        <v>22</v>
      </c>
      <c r="O64">
        <v>4</v>
      </c>
      <c r="P64">
        <v>16</v>
      </c>
      <c r="Q64" t="str">
        <f t="shared" si="0"/>
        <v>19-16</v>
      </c>
      <c r="R64">
        <f t="shared" si="1"/>
        <v>10</v>
      </c>
      <c r="S64">
        <f t="shared" si="2"/>
        <v>5</v>
      </c>
      <c r="T64">
        <f t="shared" si="3"/>
        <v>1980</v>
      </c>
    </row>
    <row r="65" spans="1:20" x14ac:dyDescent="0.3">
      <c r="A65">
        <v>2003</v>
      </c>
      <c r="B65" s="2">
        <v>37962</v>
      </c>
      <c r="C65" s="3">
        <v>0.17708333333333334</v>
      </c>
      <c r="D65" t="s">
        <v>17</v>
      </c>
      <c r="E65" t="s">
        <v>27</v>
      </c>
      <c r="F65" t="s">
        <v>19</v>
      </c>
      <c r="G65" t="s">
        <v>102</v>
      </c>
      <c r="H65" t="s">
        <v>30</v>
      </c>
      <c r="I65">
        <v>-3</v>
      </c>
      <c r="J65">
        <v>0</v>
      </c>
      <c r="K65">
        <v>-4</v>
      </c>
      <c r="L65">
        <v>10</v>
      </c>
      <c r="M65" t="s">
        <v>22</v>
      </c>
      <c r="N65" t="s">
        <v>22</v>
      </c>
      <c r="O65">
        <v>4</v>
      </c>
      <c r="P65">
        <v>16</v>
      </c>
      <c r="Q65" t="str">
        <f t="shared" si="0"/>
        <v>45-27</v>
      </c>
      <c r="R65">
        <f t="shared" si="1"/>
        <v>12</v>
      </c>
      <c r="S65">
        <f t="shared" si="2"/>
        <v>7</v>
      </c>
      <c r="T65">
        <f t="shared" si="3"/>
        <v>2003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Bracket</vt:lpstr>
      <vt:lpstr>Game Data</vt:lpstr>
      <vt:lpstr>Bracket!Print_Area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2016-07-03T03:52:52Z</dcterms:created>
  <dcterms:modified xsi:type="dcterms:W3CDTF">2016-07-03T04:13:03Z</dcterms:modified>
</cp:coreProperties>
</file>